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firstSheet="1" activeTab="1"/>
  </bookViews>
  <sheets>
    <sheet name="汇总表" sheetId="3" state="hidden" r:id="rId1"/>
    <sheet name="重点项目投资计划" sheetId="5" r:id="rId2"/>
    <sheet name="月进度统计台账" sheetId="6" r:id="rId3"/>
  </sheets>
  <definedNames>
    <definedName name="_xlnm._FilterDatabase" localSheetId="1" hidden="1">重点项目投资计划!$A$4:$K$80</definedName>
    <definedName name="_xlnm.Print_Titles" localSheetId="1">重点项目投资计划!$4:$4</definedName>
  </definedNames>
  <calcPr calcId="144525" concurrentCalc="0"/>
</workbook>
</file>

<file path=xl/sharedStrings.xml><?xml version="1.0" encoding="utf-8"?>
<sst xmlns="http://schemas.openxmlformats.org/spreadsheetml/2006/main" count="193">
  <si>
    <t>2021年银川市重点项目谋划储备汇总表</t>
  </si>
  <si>
    <t>单位：万元</t>
  </si>
  <si>
    <t>单位</t>
  </si>
  <si>
    <t>项目个数</t>
  </si>
  <si>
    <t>总投资</t>
  </si>
  <si>
    <t>年度计划投资</t>
  </si>
  <si>
    <t>续  建</t>
  </si>
  <si>
    <t>新  建</t>
  </si>
  <si>
    <t>个数</t>
  </si>
  <si>
    <t>合计</t>
  </si>
  <si>
    <t>县（市）区</t>
  </si>
  <si>
    <t>兴庆区</t>
  </si>
  <si>
    <t>金凤区</t>
  </si>
  <si>
    <t>西夏区</t>
  </si>
  <si>
    <t>永宁县</t>
  </si>
  <si>
    <t>贺兰县</t>
  </si>
  <si>
    <t>灵武市</t>
  </si>
  <si>
    <t>园区</t>
  </si>
  <si>
    <t>银川经开区</t>
  </si>
  <si>
    <t>苏银产业园</t>
  </si>
  <si>
    <t>综合保税区</t>
  </si>
  <si>
    <t>银川高新区</t>
  </si>
  <si>
    <t>中关村双创园</t>
  </si>
  <si>
    <t>阅海湾商务区</t>
  </si>
  <si>
    <t>市直各部门</t>
  </si>
  <si>
    <t>市住建局</t>
  </si>
  <si>
    <t>市交通局</t>
  </si>
  <si>
    <t>市科技局</t>
  </si>
  <si>
    <t>市教育局</t>
  </si>
  <si>
    <t>市团委</t>
  </si>
  <si>
    <t>市卫健委</t>
  </si>
  <si>
    <t>市文旅局</t>
  </si>
  <si>
    <t>市国资委</t>
  </si>
  <si>
    <t>市网信局</t>
  </si>
  <si>
    <t>附件1：</t>
  </si>
  <si>
    <t>银川市2022年重点建设项目投资计划</t>
  </si>
  <si>
    <t>序号</t>
  </si>
  <si>
    <t>项目名称</t>
  </si>
  <si>
    <t>建设性质</t>
  </si>
  <si>
    <t>建设内容及规模</t>
  </si>
  <si>
    <t>起止年限</t>
  </si>
  <si>
    <t>投资性质</t>
  </si>
  <si>
    <t>2022年计划投资</t>
  </si>
  <si>
    <t>责任单位</t>
  </si>
  <si>
    <t>备注</t>
  </si>
  <si>
    <t>续建</t>
  </si>
  <si>
    <t>新建</t>
  </si>
  <si>
    <t>一产项目</t>
  </si>
  <si>
    <t>蒙牛乳业（宁夏）有限公司乳制品生产建设项目</t>
  </si>
  <si>
    <t>总规划用地590亩，其中一期用地约330亩，二期用地约260亩，设计产能4200吨/日。一期建设：主车间、收奶中心、原辅料库、能源中心、污水处理厂、办公楼 、餐厅、职工宿舍、围墙及门卫十多个单体。一期设计产能4200吨/日，进口生产线24条。二期根据当地奶量逐步增加奶粉及浓缩奶项目。</t>
  </si>
  <si>
    <t>2021-2024</t>
  </si>
  <si>
    <t>社会投资</t>
  </si>
  <si>
    <t>灵武市人民政府</t>
  </si>
  <si>
    <t>宁夏农垦贺兰山奶业有限公司白土岗第二奶牛场</t>
  </si>
  <si>
    <t>建设牛舍、挤奶厅、青贮平台、干草棚、固定搅拌站、机修库、粪污处理及沼气发电系统、配套建设管理用房、食堂、门卫、水泵房、锅炉房、场区工程等设施。</t>
  </si>
  <si>
    <t>2020-2022</t>
  </si>
  <si>
    <t>宁夏塞上牧源牧业有限公司奶牛养殖场项目</t>
  </si>
  <si>
    <t>新建管理用房2540㎡、标准化养殖圈棚137100㎡、饲草棚11520㎡、青贮池60000m³、蓄水池2000m³、消毒室、挤奶厅等。</t>
  </si>
  <si>
    <t>2021-2022</t>
  </si>
  <si>
    <t>图兰朵葡萄酒小镇</t>
  </si>
  <si>
    <t>①规模：整体涉及范围3303亩，目前启动先行区1415亩；
②内容：212亩建设内容为高端精品酒店、高端民宿集群、特色餐饮、商务会议、亲子度假、文创艺术、运动健康、酒庄等多元业态融合；葡萄种植面积约800亩。</t>
  </si>
  <si>
    <t>贺兰县人民政府</t>
  </si>
  <si>
    <t>二产项目</t>
  </si>
  <si>
    <t>宁夏盾源聚芯石英材料有限公司大直径半导体级硅部件扩建项目</t>
  </si>
  <si>
    <t>改造厂房约11000平方米，安装加工中心138台，建设一套60吨超纯水站，建设消防水池及配套水泵房等。</t>
  </si>
  <si>
    <t>2021-2023</t>
  </si>
  <si>
    <t>银川经开区管委会</t>
  </si>
  <si>
    <t>灵武电厂基于光火储耦合热电联产系统的煤电机组灵活性提升技术的研究与示范应用</t>
  </si>
  <si>
    <t>建设厂区光伏＋储能＋电极锅炉＋2x600MW机组的光火储耦合热电联产示范工程。形成一套可行技术路线，解决大规模单一热源可靠性及光火储耦合运行协调控制问题，实现低碳、灵活、可靠，降低碳排放10%，深度调峰灵活性提升10%。</t>
  </si>
  <si>
    <t>宁夏伊品生物科技股份有限公司年产2万吨赤藓糖醇（食品级）项目</t>
  </si>
  <si>
    <t>利用原8万吨赖氨酸生产线进行技术改造后生产食品级赤藓糖醇，购置纳滤膜、离交系统、多效蒸发器、冷冻机组等设备。</t>
  </si>
  <si>
    <t>永宁县人民政府</t>
  </si>
  <si>
    <t>银川威力传动技术股份有限公司精密减速器研发生产项目</t>
  </si>
  <si>
    <t>新建联合厂房、高精密5轴立式铣车复合中心流水线、全自动装配流水线，以及全自动物流立体仓储、展示中心等。项目建设完成后，可形成年产10万台各类传动设备的产能。</t>
  </si>
  <si>
    <t>2020-2024</t>
  </si>
  <si>
    <t>宁夏中欣晶圆半导体科技有限公司集成电路大硅片（200mm,300mm）</t>
  </si>
  <si>
    <t>项目主要包括净空房、生产车间、宿舍、办公楼。达到年产420万片200mm半导体硅片和年产120万片300mm半导体硅片的大尺寸半导体硅片的生产规模。</t>
  </si>
  <si>
    <t>2018-2023</t>
  </si>
  <si>
    <t>大华医疗科技产业园建设项目</t>
  </si>
  <si>
    <t>建设温敏形状记忆高分子材料（三维可重塑材料）研发中心及生产线；产品检测配套检验中心；高分子材料延伸终端产品及其他产品生产用房。</t>
  </si>
  <si>
    <t>30000锭亚麻湿纺、4500万米纺织面料印染生产线技改建设项目</t>
  </si>
  <si>
    <t>在原有设备产能基础上增加3万锭亚麻混纺生产线、两条纺织面料印染生产线、织布机100台。</t>
  </si>
  <si>
    <t>中钢新型材料（宁夏）有限公司年产2万吨特种石墨项目</t>
  </si>
  <si>
    <t>新建标准厂房、工程检测中心、研发中心、办公楼等，配套道路、消防、给排水等设施。购置装配式建筑生产线、污水一体化设备生产线等。建成年产2万吨特种石墨。</t>
  </si>
  <si>
    <t>宁夏华昊生物科技有限公司生物医药生产项目二期</t>
  </si>
  <si>
    <t>利用现有车间，购置安装设备，实现年产能17000吨。</t>
  </si>
  <si>
    <t>2020-2023</t>
  </si>
  <si>
    <t>苏银产业园管委会</t>
  </si>
  <si>
    <t>亿美公司乳制品深加工三期扩建项目</t>
  </si>
  <si>
    <t>建设3万平米生产车间及冷库。建设低温酸奶生产项目以及2万吨奶酪加工项目。</t>
  </si>
  <si>
    <t>宁夏石化-银川河东机场航煤管道工程项目</t>
  </si>
  <si>
    <t>建设航空煤油输送管线1条，配套建设站场1座，2座阀室等设施，管线全长45km，设计年输送航空煤油90万吨。</t>
  </si>
  <si>
    <t>西夏区人民政府</t>
  </si>
  <si>
    <t>50GW（G12）太阳能级单晶硅材料智慧化工厂及相关配套产业项目</t>
  </si>
  <si>
    <t>新增3100台单晶炉及其他配套工艺生产设备，达产后实现年产值120亿元。</t>
  </si>
  <si>
    <t>银川经济技术开发区工业蓝宝石晶体制造加工项目（一期）</t>
  </si>
  <si>
    <t>建设生产车间、110KV变电站、联合泵房、一次水池及消防水池、氩气站、职工餐厅，1#2#循环水池及其他配套设施等。</t>
  </si>
  <si>
    <t>政府投资</t>
  </si>
  <si>
    <t>鑫晶盛工业蓝宝石制造加工项目（一期）</t>
  </si>
  <si>
    <t>安装300kg工业蓝宝石长晶设备1088台套。</t>
  </si>
  <si>
    <t>宁夏中晶新型碳纤维复合材料产业化银川项目</t>
  </si>
  <si>
    <t>建设甲类厂房两座，丁类厂房一座购置设备229台，生产其中碳基复合材料、树脂基复合材料和其他复合材料产品。</t>
  </si>
  <si>
    <t>红墩子矿区红一煤矿</t>
  </si>
  <si>
    <t>主要采用立井、管斜井开拓方式，井下采用带式输送，辅助运输采用轨道运输，资源量3.85亿吨，可采储量2.3亿吨，可采煤层5层，设计生产能力红一煤矿240万吨/年。</t>
  </si>
  <si>
    <t>兴庆区人民政府</t>
  </si>
  <si>
    <t>红墩子矿区红二煤矿</t>
  </si>
  <si>
    <t>主要采用立井、管斜井开拓方式，井下采用带式输送，辅助运输采用轨道运输，设计生产能力红二煤矿240万吨/年。</t>
  </si>
  <si>
    <t>晶环新材料年产1200万片4英寸蓝宝石晶片切磨抛智慧化项目</t>
  </si>
  <si>
    <t>项目占地64325平方米，建筑面积56030平方米，建设5条4-6英寸蓝宝石晶片切磨抛智慧化生产线及配套附属设施，年产1200万片4英寸蓝宝石晶片，达产后可实现年产值8亿元。</t>
  </si>
  <si>
    <t>2022-2023</t>
  </si>
  <si>
    <t>银川爱里食品有限公司花园观光式烘焙产业园项目</t>
  </si>
  <si>
    <t>拟建标准厂房约50000㎡，新建办公楼、职工公寓约10000㎡，库房冷库10000㎡，产品展示厅及DIY制作馆约8000㎡，主要的生产产品有：蛋糕、面包、西点、月饼、粽子、汤圆等7大类300多个优质品种系列。</t>
  </si>
  <si>
    <t>灵武市养殖基地粪污无害化处理及全量化资源利用项目</t>
  </si>
  <si>
    <t>占地3.05万亩，年发电2904万千瓦时，年产有机肥4.95万亩。调配池3座，沉淀池3座，厌氧罐6座，储气柜1座，沼液存储烫2.6万立方米，有机肥生产车间。</t>
  </si>
  <si>
    <t>宁夏普道灵武市危险废物安全处置项目</t>
  </si>
  <si>
    <t>项目共含18座刚性填埋库，分五期建设，其中一期建设1#暂存仓库及全部公辅设施，并建设1-2号填埋库，有效填埋库容5.4万立方米；二期建设2#暂存仓库及3-6号填埋库，增加有效填埋库容10.8万立方米；三期建设7-10号填埋库，增加有效填埋库容8.4万立方米；四期建设11-14号填埋库，增加有效填埋库容10.8万立方米；五期建设15-18号填埋库，增加有效填埋库容9万立方米。</t>
  </si>
  <si>
    <t>宁夏康泰隆中药饮片有限公司中药饮片生产加工项目</t>
  </si>
  <si>
    <t>建设标准厂房约28000㎡，新建办公楼、职工公寓约6000㎡。建设年产2000吨中药饮片精致包装及中药饮片花茶加工。共有智能、机械化为主导的两大生产线。</t>
  </si>
  <si>
    <t>宁夏艺虹环保包装智能工厂建设项目</t>
  </si>
  <si>
    <t>该项目总占地面积666667平方米，总建筑面积43200平方米，其中一期25200平方米，一期主要建设生产车间、行政楼、住宿及餐厅等附属用房，二期主要建设生产车间。</t>
  </si>
  <si>
    <t>华电国际宁夏新能源发电有限公司宁东分公司宁东一、二期及扩建风电场“以大代小”等容更新项目</t>
  </si>
  <si>
    <t>在原风场范围内新建21台4兆瓦、4台4.5风机兆瓦替换原68台1.5兆瓦风机，对35kV集电线路进行优化配置。</t>
  </si>
  <si>
    <t>宝丰电池及储能集装系统示范项目</t>
  </si>
  <si>
    <t>总体规划200GWh锂电池生产规模， 一期新建年产100GWh的电芯生产及组装生产线。建设内容包括：1.生产区域：锂电池电芯生产线区和组装生产线区；2.配套公用辅助设施，包括供电系统、循环水系统、空调系统、除尘通风系统、污水处理站、氮气压缩空气等动力气体系统等；3.道路、绿化、厂区照明及室外管网等。</t>
  </si>
  <si>
    <t>宁夏宝丰新能源发展有限公司200MWp光伏项目</t>
  </si>
  <si>
    <t>建设200MWp光伏组件、逆变器、汇流箱、箱变等。</t>
  </si>
  <si>
    <t>三产项目</t>
  </si>
  <si>
    <t>一</t>
  </si>
  <si>
    <t>交通项目</t>
  </si>
  <si>
    <t>国道211线灵武市新杜路口至白土岗段公路</t>
  </si>
  <si>
    <t>改扩建二级公路22.6公里，路基宽16.5米，路面宽14米。</t>
  </si>
  <si>
    <t>二</t>
  </si>
  <si>
    <t>城市基础设施项目</t>
  </si>
  <si>
    <t>盈南安置区四期（福盈瑞锦）</t>
  </si>
  <si>
    <t>项目占地约90亩，总建筑面积17万平方米（10栋住宅、1个地库、4栋配套服务用房、1栋幼儿园），其中规划建设住宅12.1万平方米。</t>
  </si>
  <si>
    <t>2019-2022</t>
  </si>
  <si>
    <t>金凤区人民政府</t>
  </si>
  <si>
    <t>风华小区二期棚户区改造项目</t>
  </si>
  <si>
    <t>涉及改造居民470户，占地面积50亩，规划住宅9栋，总建筑面积11万㎡。</t>
  </si>
  <si>
    <r>
      <rPr>
        <sz val="12"/>
        <rFont val="宋体"/>
        <charset val="134"/>
      </rPr>
      <t>橡民</t>
    </r>
    <r>
      <rPr>
        <sz val="12"/>
        <rFont val="宋体"/>
        <charset val="0"/>
      </rPr>
      <t>A</t>
    </r>
    <r>
      <rPr>
        <sz val="12"/>
        <rFont val="宋体"/>
        <charset val="134"/>
      </rPr>
      <t>区一期棚户区改造项目</t>
    </r>
  </si>
  <si>
    <t>涉及改造312户居民，占地面积53亩，规划建筑面积66379㎡。</t>
  </si>
  <si>
    <t>兴华家园棚户区改造安置区项目</t>
  </si>
  <si>
    <t>占地面积35.58亩，规划建筑面积89081㎡，建设安置房548套。</t>
  </si>
  <si>
    <t>景城集宿区项目</t>
  </si>
  <si>
    <r>
      <rPr>
        <sz val="12"/>
        <rFont val="宋体"/>
        <charset val="134"/>
      </rPr>
      <t>占地面积约</t>
    </r>
    <r>
      <rPr>
        <sz val="12"/>
        <rFont val="宋体"/>
        <charset val="0"/>
      </rPr>
      <t>72</t>
    </r>
    <r>
      <rPr>
        <sz val="12"/>
        <rFont val="宋体"/>
        <charset val="134"/>
      </rPr>
      <t>亩，总建筑面积</t>
    </r>
    <r>
      <rPr>
        <sz val="12"/>
        <rFont val="宋体"/>
        <charset val="0"/>
      </rPr>
      <t>11</t>
    </r>
    <r>
      <rPr>
        <sz val="12"/>
        <rFont val="宋体"/>
        <charset val="134"/>
      </rPr>
      <t>万平方米，主要建设集宿楼、便利中心及配套设施。</t>
    </r>
  </si>
  <si>
    <t>贺兰县市县一体化集中供热项目</t>
  </si>
  <si>
    <t>对贺兰县区集中供热区域内老旧管网改造，洪广镇动力岛供热管网建设。</t>
  </si>
  <si>
    <t>宁夏电投清洁能源智慧供热项目</t>
  </si>
  <si>
    <t>建设清洁低碳、安全高效的智慧供热体系。建设570MW燃气锅炉房1座，热水管线44.64千米（槽长），蒸汽管线4.75千米（槽长），建设热力站62座，污水源热泵热力站1座。</t>
  </si>
  <si>
    <t>银川经济技术开发区50GW（G12）太阳能级单晶硅材料智慧工厂厂房及相关配套项目</t>
  </si>
  <si>
    <t>建设内容包括直拉方帮车间、动力站及压滤车间、综合楼、220KV变电站、氩气回收站、大宗气站、消防水罐及泵房等。</t>
  </si>
  <si>
    <t>三</t>
  </si>
  <si>
    <t>社会事业</t>
  </si>
  <si>
    <t>（一）</t>
  </si>
  <si>
    <t>卫生医疗</t>
  </si>
  <si>
    <t>欧美同学会海归小镇（银川·医疗健康）二期</t>
  </si>
  <si>
    <t>建设1栋13100平米综合楼。</t>
  </si>
  <si>
    <t>（二）</t>
  </si>
  <si>
    <t>教育</t>
  </si>
  <si>
    <t>金凤区基础教育质量提升项目</t>
  </si>
  <si>
    <t>金凤区第二十四小学、金凤区第二十六小学、金凤区第二十七小学、金凤区第十五幼儿园、金凤区高桥第一幼儿园、金凤区第三十小学、银川市第三十六中学等7所学校建设项目。</t>
  </si>
  <si>
    <t>永宁县望远第二中学</t>
  </si>
  <si>
    <t>项目占地面积80.79亩，共计新建建筑面积18355平方米。规划有二栋综合楼建筑面积3593平方米，一栋实验楼建筑面积4692平方米，三栋教学楼建筑面积6716平方米。一栋风雨操场及水冲厕所建筑面积2221平方米。门卫及治安室建筑面积81平方米（含消防水池水泵房）。</t>
  </si>
  <si>
    <t>银川市第四十二中学与银川市阅海第五小学工程</t>
  </si>
  <si>
    <t>主要建设教学楼、综合实验科技楼、风雨操场等，总建筑面积为59970平方米。</t>
  </si>
  <si>
    <t>四</t>
  </si>
  <si>
    <t>商贸物流</t>
  </si>
  <si>
    <t xml:space="preserve">新华百货总店后院整体改造项目                  </t>
  </si>
  <si>
    <t>项目位于兴庆区新华街，总用地面积9550㎡，总建筑面积61230㎡，地上一至六层建筑面积36720㎡，地下三层总建筑面积24510㎡。计划升级改造新华百货后院及相邻区域土地，对银川新华商圈提档升级。</t>
  </si>
  <si>
    <t>砂之船银川奥特莱斯项目</t>
  </si>
  <si>
    <t>该项目位于六盘山路与友爱中心路交汇处（立达项目65号地），占地面积约90亩，核心和各种配套建筑物的建筑总面积将达11万平方米。以奥特莱斯购物中心为核心，辅以建设“超级乐园、超级运动、超级农场”等主题业态，打造集艺术和购物于一体的4A级旅游购物胜地。</t>
  </si>
  <si>
    <t>新城吾悦广场及吾悦和府项目</t>
  </si>
  <si>
    <t>项目位于北京路与友爱中心路交汇处，总占地面积392亩，建设新城•吾悦广场大型购物中心，总建筑面积16万平方米，其中，自持购物中心10万平方米，主要打造集文化街区、零售购物、休闲餐饮、体验娱乐等为一体的前卫、高端、标志性商业综合体；和府项目位于友爱中心路和银通路交汇处向东200米。总建筑面积425937.2平方米，主要建设住宅，社区商业，地下车库，社区配套设施等。</t>
  </si>
  <si>
    <t>绿城 深蓝广场</t>
  </si>
  <si>
    <t>项目位于兴庆区红花渠以东，新华东街南侧，规划占地面积约43.88亩，规划建筑面积约27万平方米，建设集精品商业街、商业MALL、酒店、写字楼为一体的的大型综合商业体。</t>
  </si>
  <si>
    <t>建发悠阅城</t>
  </si>
  <si>
    <t>项目占地约73亩，总建筑面积194022平方米，其中地上建筑面积109565平方米（包含购物中心75090平方米、停车楼11511平方米、商业街11061平方米、公寓11601平方米），地下建筑面积84457平方米（包含购物中心24946平方米、车库59511平方米），设有机动车停车位1846个，非机动停车位2460个。</t>
  </si>
  <si>
    <t>中通快递集团宁夏(银川）智能科技电商快递产业链项目</t>
  </si>
  <si>
    <t>项目规划总建筑面积约11万平方米，容积率1.5，规划建设宁夏总部大楼、智能化快递分拨中心、快运转运中心、电子商务中心、中通云仓中心，中通商业运营中心等主体工程及公共服务设施、停车场等配套辅助工程。</t>
  </si>
  <si>
    <t>江山阅购物广场及幼儿园建设项目</t>
  </si>
  <si>
    <t>该项目总占地面积23500平方米，总建筑面积78600平方米（含幼儿园4500平方米）。建设内容为商业综合体、幼儿园、公厕、配套、道路、绿化、给排水等配套设施。</t>
  </si>
  <si>
    <t>附件2:</t>
  </si>
  <si>
    <t>银川市2022年重点建设项目月度情况统计台账</t>
  </si>
  <si>
    <t>建设地点</t>
  </si>
  <si>
    <t>2022度主要建设内容</t>
  </si>
  <si>
    <t>1-*月完成投资（万元）</t>
  </si>
  <si>
    <t>开工（是/否）</t>
  </si>
  <si>
    <t>投资入库（是/否）</t>
  </si>
  <si>
    <t>未入库原因</t>
  </si>
  <si>
    <t>工程形象进度</t>
  </si>
  <si>
    <t>未开工原因及推进过程中存在问题</t>
  </si>
  <si>
    <t>累计完成投资（万元）</t>
  </si>
  <si>
    <t>当月完成投资（万元）</t>
  </si>
</sst>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_ "/>
    <numFmt numFmtId="177" formatCode="0_);[Red]\(0\)"/>
  </numFmts>
  <fonts count="39">
    <font>
      <sz val="11"/>
      <color theme="1"/>
      <name val="宋体"/>
      <charset val="134"/>
      <scheme val="minor"/>
    </font>
    <font>
      <sz val="12"/>
      <name val="宋体"/>
      <charset val="134"/>
    </font>
    <font>
      <sz val="16"/>
      <name val="宋体"/>
      <charset val="134"/>
    </font>
    <font>
      <b/>
      <sz val="12"/>
      <name val="宋体"/>
      <charset val="134"/>
    </font>
    <font>
      <sz val="26"/>
      <name val="方正小标宋_GBK"/>
      <charset val="134"/>
    </font>
    <font>
      <b/>
      <sz val="26"/>
      <name val="方正小标宋_GBK"/>
      <charset val="134"/>
    </font>
    <font>
      <b/>
      <sz val="26"/>
      <name val="宋体"/>
      <charset val="134"/>
    </font>
    <font>
      <sz val="10"/>
      <name val="宋体"/>
      <charset val="134"/>
    </font>
    <font>
      <sz val="12"/>
      <name val="宋体"/>
      <charset val="0"/>
    </font>
    <font>
      <sz val="12"/>
      <color theme="1"/>
      <name val="宋体"/>
      <charset val="134"/>
    </font>
    <font>
      <sz val="11"/>
      <name val="宋体"/>
      <charset val="134"/>
    </font>
    <font>
      <b/>
      <sz val="11"/>
      <name val="宋体"/>
      <charset val="134"/>
    </font>
    <font>
      <b/>
      <sz val="18"/>
      <name val="宋体"/>
      <charset val="134"/>
    </font>
    <font>
      <sz val="11"/>
      <name val="宋体"/>
      <charset val="134"/>
      <scheme val="minor"/>
    </font>
    <font>
      <b/>
      <sz val="28"/>
      <name val="方正小标宋_GBK"/>
      <charset val="134"/>
    </font>
    <font>
      <b/>
      <sz val="16"/>
      <name val="宋体"/>
      <charset val="134"/>
    </font>
    <font>
      <b/>
      <sz val="16"/>
      <name val="黑体"/>
      <charset val="134"/>
    </font>
    <font>
      <sz val="14"/>
      <name val="宋体"/>
      <charset val="134"/>
    </font>
    <font>
      <b/>
      <sz val="11"/>
      <color theme="1"/>
      <name val="宋体"/>
      <charset val="0"/>
      <scheme val="minor"/>
    </font>
    <font>
      <sz val="11"/>
      <color rgb="FF3F3F76"/>
      <name val="宋体"/>
      <charset val="0"/>
      <scheme val="minor"/>
    </font>
    <font>
      <sz val="11"/>
      <color rgb="FFFA7D00"/>
      <name val="宋体"/>
      <charset val="0"/>
      <scheme val="minor"/>
    </font>
    <font>
      <b/>
      <sz val="11"/>
      <color rgb="FFFA7D00"/>
      <name val="宋体"/>
      <charset val="0"/>
      <scheme val="minor"/>
    </font>
    <font>
      <b/>
      <sz val="11"/>
      <color rgb="FFFFFFFF"/>
      <name val="宋体"/>
      <charset val="0"/>
      <scheme val="minor"/>
    </font>
    <font>
      <b/>
      <sz val="15"/>
      <color theme="3"/>
      <name val="宋体"/>
      <charset val="134"/>
      <scheme val="minor"/>
    </font>
    <font>
      <b/>
      <sz val="18"/>
      <color theme="3"/>
      <name val="宋体"/>
      <charset val="134"/>
      <scheme val="minor"/>
    </font>
    <font>
      <u/>
      <sz val="11"/>
      <color rgb="FF800080"/>
      <name val="宋体"/>
      <charset val="0"/>
      <scheme val="minor"/>
    </font>
    <font>
      <b/>
      <sz val="11"/>
      <color theme="3"/>
      <name val="宋体"/>
      <charset val="134"/>
      <scheme val="minor"/>
    </font>
    <font>
      <i/>
      <sz val="11"/>
      <color rgb="FF7F7F7F"/>
      <name val="宋体"/>
      <charset val="0"/>
      <scheme val="minor"/>
    </font>
    <font>
      <sz val="11"/>
      <color theme="1"/>
      <name val="宋体"/>
      <charset val="0"/>
      <scheme val="minor"/>
    </font>
    <font>
      <sz val="11"/>
      <color theme="0"/>
      <name val="宋体"/>
      <charset val="0"/>
      <scheme val="minor"/>
    </font>
    <font>
      <sz val="11"/>
      <color rgb="FF9C0006"/>
      <name val="宋体"/>
      <charset val="0"/>
      <scheme val="minor"/>
    </font>
    <font>
      <b/>
      <sz val="11"/>
      <color rgb="FF3F3F3F"/>
      <name val="宋体"/>
      <charset val="0"/>
      <scheme val="minor"/>
    </font>
    <font>
      <b/>
      <sz val="13"/>
      <color theme="3"/>
      <name val="宋体"/>
      <charset val="134"/>
      <scheme val="minor"/>
    </font>
    <font>
      <u/>
      <sz val="11"/>
      <color rgb="FF0000FF"/>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sz val="14"/>
      <name val="仿宋_GB2312"/>
      <charset val="134"/>
    </font>
    <font>
      <sz val="11"/>
      <color indexed="8"/>
      <name val="宋体"/>
      <charset val="134"/>
    </font>
  </fonts>
  <fills count="34">
    <fill>
      <patternFill patternType="none"/>
    </fill>
    <fill>
      <patternFill patternType="gray125"/>
    </fill>
    <fill>
      <patternFill patternType="solid">
        <fgColor theme="5"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9" tint="0.6"/>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6"/>
        <bgColor indexed="64"/>
      </patternFill>
    </fill>
    <fill>
      <patternFill patternType="solid">
        <fgColor rgb="FFFFC7CE"/>
        <bgColor indexed="64"/>
      </patternFill>
    </fill>
    <fill>
      <patternFill patternType="solid">
        <fgColor theme="7"/>
        <bgColor indexed="64"/>
      </patternFill>
    </fill>
    <fill>
      <patternFill patternType="solid">
        <fgColor theme="6" tint="0.399975585192419"/>
        <bgColor indexed="64"/>
      </patternFill>
    </fill>
    <fill>
      <patternFill patternType="solid">
        <fgColor rgb="FFC6EFCE"/>
        <bgColor indexed="64"/>
      </patternFill>
    </fill>
    <fill>
      <patternFill patternType="solid">
        <fgColor rgb="FFFFFFCC"/>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rgb="FFFFEB9C"/>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56">
    <xf numFmtId="0" fontId="0" fillId="0" borderId="0">
      <alignment vertical="center"/>
    </xf>
    <xf numFmtId="42" fontId="0" fillId="0" borderId="0" applyFont="0" applyFill="0" applyBorder="0" applyAlignment="0" applyProtection="0">
      <alignment vertical="center"/>
    </xf>
    <xf numFmtId="0" fontId="28" fillId="12" borderId="0" applyNumberFormat="0" applyBorder="0" applyAlignment="0" applyProtection="0">
      <alignment vertical="center"/>
    </xf>
    <xf numFmtId="0" fontId="19" fillId="8"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8" fillId="11" borderId="0" applyNumberFormat="0" applyBorder="0" applyAlignment="0" applyProtection="0">
      <alignment vertical="center"/>
    </xf>
    <xf numFmtId="0" fontId="30" fillId="14" borderId="0" applyNumberFormat="0" applyBorder="0" applyAlignment="0" applyProtection="0">
      <alignment vertical="center"/>
    </xf>
    <xf numFmtId="43" fontId="0" fillId="0" borderId="0" applyFont="0" applyFill="0" applyBorder="0" applyAlignment="0" applyProtection="0">
      <alignment vertical="center"/>
    </xf>
    <xf numFmtId="0" fontId="29" fillId="16" borderId="0" applyNumberFormat="0" applyBorder="0" applyAlignment="0" applyProtection="0">
      <alignment vertical="center"/>
    </xf>
    <xf numFmtId="0" fontId="33" fillId="0" borderId="0" applyNumberFormat="0" applyFill="0" applyBorder="0" applyAlignment="0" applyProtection="0">
      <alignment vertical="center"/>
    </xf>
    <xf numFmtId="0" fontId="1" fillId="0" borderId="0"/>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18" borderId="12" applyNumberFormat="0" applyFont="0" applyAlignment="0" applyProtection="0">
      <alignment vertical="center"/>
    </xf>
    <xf numFmtId="0" fontId="29" fillId="2" borderId="0" applyNumberFormat="0" applyBorder="0" applyAlignment="0" applyProtection="0">
      <alignment vertical="center"/>
    </xf>
    <xf numFmtId="0" fontId="26"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3" fillId="0" borderId="9" applyNumberFormat="0" applyFill="0" applyAlignment="0" applyProtection="0">
      <alignment vertical="center"/>
    </xf>
    <xf numFmtId="0" fontId="32" fillId="0" borderId="9" applyNumberFormat="0" applyFill="0" applyAlignment="0" applyProtection="0">
      <alignment vertical="center"/>
    </xf>
    <xf numFmtId="0" fontId="29" fillId="20" borderId="0" applyNumberFormat="0" applyBorder="0" applyAlignment="0" applyProtection="0">
      <alignment vertical="center"/>
    </xf>
    <xf numFmtId="0" fontId="26" fillId="0" borderId="10" applyNumberFormat="0" applyFill="0" applyAlignment="0" applyProtection="0">
      <alignment vertical="center"/>
    </xf>
    <xf numFmtId="0" fontId="29" fillId="4" borderId="0" applyNumberFormat="0" applyBorder="0" applyAlignment="0" applyProtection="0">
      <alignment vertical="center"/>
    </xf>
    <xf numFmtId="0" fontId="31" fillId="9" borderId="11" applyNumberFormat="0" applyAlignment="0" applyProtection="0">
      <alignment vertical="center"/>
    </xf>
    <xf numFmtId="0" fontId="21" fillId="9" borderId="6" applyNumberFormat="0" applyAlignment="0" applyProtection="0">
      <alignment vertical="center"/>
    </xf>
    <xf numFmtId="0" fontId="22" fillId="10" borderId="8" applyNumberFormat="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0" fillId="0" borderId="7" applyNumberFormat="0" applyFill="0" applyAlignment="0" applyProtection="0">
      <alignment vertical="center"/>
    </xf>
    <xf numFmtId="0" fontId="18" fillId="0" borderId="5" applyNumberFormat="0" applyFill="0" applyAlignment="0" applyProtection="0">
      <alignment vertical="center"/>
    </xf>
    <xf numFmtId="0" fontId="35" fillId="17" borderId="0" applyNumberFormat="0" applyBorder="0" applyAlignment="0" applyProtection="0">
      <alignment vertical="center"/>
    </xf>
    <xf numFmtId="0" fontId="36" fillId="23"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8" fillId="19" borderId="0" applyNumberFormat="0" applyBorder="0" applyAlignment="0" applyProtection="0">
      <alignment vertical="center"/>
    </xf>
    <xf numFmtId="0" fontId="28" fillId="6" borderId="0" applyNumberFormat="0" applyBorder="0" applyAlignment="0" applyProtection="0">
      <alignment vertical="center"/>
    </xf>
    <xf numFmtId="0" fontId="28" fillId="27" borderId="0" applyNumberFormat="0" applyBorder="0" applyAlignment="0" applyProtection="0">
      <alignment vertical="center"/>
    </xf>
    <xf numFmtId="0" fontId="28" fillId="5" borderId="0" applyNumberFormat="0" applyBorder="0" applyAlignment="0" applyProtection="0">
      <alignment vertical="center"/>
    </xf>
    <xf numFmtId="0" fontId="29" fillId="13" borderId="0" applyNumberFormat="0" applyBorder="0" applyAlignment="0" applyProtection="0">
      <alignment vertical="center"/>
    </xf>
    <xf numFmtId="0" fontId="29" fillId="15" borderId="0" applyNumberFormat="0" applyBorder="0" applyAlignment="0" applyProtection="0">
      <alignment vertical="center"/>
    </xf>
    <xf numFmtId="0" fontId="28" fillId="28" borderId="0" applyNumberFormat="0" applyBorder="0" applyAlignment="0" applyProtection="0">
      <alignment vertical="center"/>
    </xf>
    <xf numFmtId="0" fontId="28" fillId="30" borderId="0" applyNumberFormat="0" applyBorder="0" applyAlignment="0" applyProtection="0">
      <alignment vertical="center"/>
    </xf>
    <xf numFmtId="0" fontId="29" fillId="29" borderId="0" applyNumberFormat="0" applyBorder="0" applyAlignment="0" applyProtection="0">
      <alignment vertical="center"/>
    </xf>
    <xf numFmtId="0" fontId="28" fillId="24" borderId="0" applyNumberFormat="0" applyBorder="0" applyAlignment="0" applyProtection="0">
      <alignment vertical="center"/>
    </xf>
    <xf numFmtId="0" fontId="1" fillId="0" borderId="0">
      <alignment vertical="center"/>
    </xf>
    <xf numFmtId="0" fontId="29" fillId="3"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37" fillId="0" borderId="0">
      <alignment vertical="center"/>
    </xf>
    <xf numFmtId="0" fontId="38" fillId="0" borderId="0">
      <alignment vertical="center"/>
    </xf>
    <xf numFmtId="0" fontId="1" fillId="0" borderId="0">
      <alignment vertical="center"/>
    </xf>
    <xf numFmtId="0" fontId="37" fillId="0" borderId="0"/>
    <xf numFmtId="0" fontId="1" fillId="0" borderId="0">
      <alignment vertical="center"/>
    </xf>
  </cellStyleXfs>
  <cellXfs count="148">
    <xf numFmtId="0" fontId="0" fillId="0" borderId="0" xfId="0">
      <alignment vertical="center"/>
    </xf>
    <xf numFmtId="0" fontId="1" fillId="0" borderId="0" xfId="0" applyFont="1" applyFill="1" applyBorder="1" applyAlignment="1" applyProtection="1">
      <alignment horizontal="left" vertical="center" wrapText="1" shrinkToFit="1"/>
    </xf>
    <xf numFmtId="0" fontId="2" fillId="0" borderId="0" xfId="0" applyFont="1" applyFill="1" applyBorder="1" applyAlignment="1" applyProtection="1">
      <alignment horizontal="center" vertical="center"/>
    </xf>
    <xf numFmtId="0" fontId="1"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vertical="center" wrapText="1" shrinkToFit="1"/>
    </xf>
    <xf numFmtId="0" fontId="4" fillId="0" borderId="0" xfId="54" applyNumberFormat="1" applyFont="1" applyFill="1" applyBorder="1" applyAlignment="1" applyProtection="1">
      <alignment horizontal="center" vertical="center" wrapText="1" shrinkToFit="1"/>
    </xf>
    <xf numFmtId="177" fontId="5" fillId="0" borderId="0" xfId="54" applyNumberFormat="1" applyFont="1" applyFill="1" applyBorder="1" applyAlignment="1" applyProtection="1">
      <alignment horizontal="center" vertical="center" wrapText="1" shrinkToFit="1"/>
    </xf>
    <xf numFmtId="177" fontId="5" fillId="0" borderId="0" xfId="54" applyNumberFormat="1" applyFont="1" applyFill="1" applyBorder="1" applyAlignment="1" applyProtection="1">
      <alignment horizontal="left" vertical="center" wrapText="1" shrinkToFit="1"/>
    </xf>
    <xf numFmtId="177" fontId="6" fillId="0" borderId="0" xfId="54" applyNumberFormat="1" applyFont="1" applyFill="1" applyBorder="1" applyAlignment="1" applyProtection="1">
      <alignment horizontal="center" vertical="center" wrapText="1" shrinkToFit="1"/>
    </xf>
    <xf numFmtId="0" fontId="1" fillId="0" borderId="0" xfId="54" applyNumberFormat="1" applyFont="1" applyFill="1" applyBorder="1" applyAlignment="1" applyProtection="1">
      <alignment horizontal="center" vertical="center" wrapText="1"/>
    </xf>
    <xf numFmtId="177" fontId="3" fillId="0" borderId="0" xfId="54" applyNumberFormat="1" applyFont="1" applyFill="1" applyBorder="1" applyAlignment="1" applyProtection="1">
      <alignment horizontal="center" vertical="center" wrapText="1"/>
    </xf>
    <xf numFmtId="177" fontId="3" fillId="0" borderId="0" xfId="54" applyNumberFormat="1" applyFont="1" applyFill="1" applyBorder="1" applyAlignment="1" applyProtection="1">
      <alignment horizontal="left" vertical="center" wrapText="1"/>
    </xf>
    <xf numFmtId="177" fontId="3" fillId="0" borderId="0" xfId="54" applyNumberFormat="1" applyFont="1" applyFill="1" applyBorder="1" applyAlignment="1" applyProtection="1">
      <alignment horizontal="center" vertical="center" wrapText="1" shrinkToFit="1"/>
    </xf>
    <xf numFmtId="0" fontId="3" fillId="0" borderId="1" xfId="53" applyNumberFormat="1" applyFont="1" applyFill="1" applyBorder="1" applyAlignment="1" applyProtection="1">
      <alignment horizontal="center" vertical="center" wrapText="1" shrinkToFit="1"/>
    </xf>
    <xf numFmtId="0" fontId="3" fillId="0" borderId="2" xfId="53" applyNumberFormat="1" applyFont="1" applyFill="1" applyBorder="1" applyAlignment="1" applyProtection="1">
      <alignment horizontal="center" vertical="center" wrapText="1" shrinkToFit="1"/>
    </xf>
    <xf numFmtId="177" fontId="3" fillId="0" borderId="2" xfId="54" applyNumberFormat="1" applyFont="1" applyFill="1" applyBorder="1" applyAlignment="1" applyProtection="1">
      <alignment horizontal="center" vertical="center" wrapText="1" shrinkToFit="1"/>
    </xf>
    <xf numFmtId="176" fontId="3" fillId="0" borderId="2" xfId="54" applyNumberFormat="1" applyFont="1" applyFill="1" applyBorder="1" applyAlignment="1" applyProtection="1">
      <alignment horizontal="center" vertical="center" wrapText="1" shrinkToFit="1"/>
    </xf>
    <xf numFmtId="177" fontId="3" fillId="0" borderId="2" xfId="54" applyNumberFormat="1" applyFont="1" applyFill="1" applyBorder="1" applyAlignment="1" applyProtection="1">
      <alignment horizontal="left" vertical="center" wrapText="1" shrinkToFit="1"/>
    </xf>
    <xf numFmtId="177" fontId="1" fillId="0" borderId="1" xfId="54" applyNumberFormat="1" applyFont="1" applyFill="1" applyBorder="1" applyAlignment="1" applyProtection="1">
      <alignment horizontal="center" vertical="center" wrapText="1" shrinkToFit="1"/>
    </xf>
    <xf numFmtId="0" fontId="0" fillId="0" borderId="1" xfId="0" applyFill="1" applyBorder="1">
      <alignment vertical="center"/>
    </xf>
    <xf numFmtId="0" fontId="0" fillId="0" borderId="2" xfId="0" applyFill="1" applyBorder="1">
      <alignment vertical="center"/>
    </xf>
    <xf numFmtId="177" fontId="1" fillId="0" borderId="0" xfId="0" applyNumberFormat="1" applyFont="1" applyFill="1" applyBorder="1" applyAlignment="1" applyProtection="1">
      <alignment horizontal="center" vertical="center" wrapText="1" shrinkToFit="1"/>
    </xf>
    <xf numFmtId="177" fontId="3" fillId="0" borderId="0" xfId="0" applyNumberFormat="1" applyFont="1" applyFill="1" applyBorder="1" applyAlignment="1" applyProtection="1">
      <alignment horizontal="center" vertical="center" wrapText="1" shrinkToFit="1"/>
    </xf>
    <xf numFmtId="177" fontId="1" fillId="0" borderId="0" xfId="0" applyNumberFormat="1" applyFont="1" applyFill="1" applyBorder="1" applyAlignment="1" applyProtection="1">
      <alignment horizontal="left" vertical="center" wrapText="1" shrinkToFit="1"/>
    </xf>
    <xf numFmtId="176" fontId="5" fillId="0" borderId="0" xfId="54" applyNumberFormat="1" applyFont="1" applyFill="1" applyBorder="1" applyAlignment="1" applyProtection="1">
      <alignment horizontal="center" vertical="center" wrapText="1" shrinkToFit="1"/>
    </xf>
    <xf numFmtId="176" fontId="5" fillId="0" borderId="0" xfId="54" applyNumberFormat="1" applyFont="1" applyFill="1" applyBorder="1" applyAlignment="1" applyProtection="1">
      <alignment horizontal="left" vertical="center" wrapText="1" shrinkToFit="1"/>
    </xf>
    <xf numFmtId="176" fontId="3" fillId="0" borderId="0" xfId="54" applyNumberFormat="1" applyFont="1" applyFill="1" applyBorder="1" applyAlignment="1" applyProtection="1">
      <alignment horizontal="center" vertical="center" wrapText="1" shrinkToFit="1"/>
    </xf>
    <xf numFmtId="177" fontId="3" fillId="0" borderId="0" xfId="54" applyNumberFormat="1" applyFont="1" applyFill="1" applyBorder="1" applyAlignment="1" applyProtection="1">
      <alignment horizontal="left" vertical="center" wrapText="1" shrinkToFit="1"/>
    </xf>
    <xf numFmtId="177" fontId="3" fillId="0" borderId="2" xfId="54" applyNumberFormat="1" applyFont="1" applyFill="1" applyBorder="1" applyAlignment="1">
      <alignment horizontal="center" vertical="center" wrapText="1" shrinkToFit="1"/>
    </xf>
    <xf numFmtId="176" fontId="3" fillId="0" borderId="2" xfId="0" applyNumberFormat="1" applyFont="1" applyFill="1" applyBorder="1" applyAlignment="1">
      <alignment horizontal="center" vertical="center" wrapText="1" shrinkToFit="1"/>
    </xf>
    <xf numFmtId="0" fontId="1" fillId="0" borderId="0" xfId="0" applyFont="1" applyFill="1" applyBorder="1" applyAlignment="1" applyProtection="1">
      <alignment horizontal="center" vertical="center" wrapText="1"/>
    </xf>
    <xf numFmtId="177" fontId="7" fillId="0" borderId="0" xfId="54" applyNumberFormat="1" applyFont="1" applyFill="1" applyBorder="1" applyAlignment="1" applyProtection="1">
      <alignment horizontal="center" vertical="center" wrapText="1"/>
    </xf>
    <xf numFmtId="49" fontId="3" fillId="0" borderId="2" xfId="54" applyNumberFormat="1" applyFont="1" applyFill="1" applyBorder="1" applyAlignment="1">
      <alignment horizontal="center" vertical="center" wrapText="1" shrinkToFit="1"/>
    </xf>
    <xf numFmtId="177" fontId="3" fillId="0" borderId="3" xfId="54" applyNumberFormat="1" applyFont="1" applyFill="1" applyBorder="1" applyAlignment="1" applyProtection="1">
      <alignment horizontal="center" vertical="center" wrapText="1" shrinkToFit="1"/>
    </xf>
    <xf numFmtId="177" fontId="3" fillId="0" borderId="3" xfId="54" applyNumberFormat="1" applyFont="1" applyFill="1" applyBorder="1" applyAlignment="1" applyProtection="1">
      <alignment horizontal="left" vertical="center" wrapText="1" shrinkToFit="1"/>
    </xf>
    <xf numFmtId="0" fontId="0" fillId="0" borderId="3" xfId="0" applyFill="1" applyBorder="1">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vertical="center"/>
    </xf>
    <xf numFmtId="0" fontId="7" fillId="0" borderId="0" xfId="0" applyFont="1" applyFill="1" applyBorder="1" applyAlignment="1" applyProtection="1">
      <alignment horizontal="center" vertical="center" wrapText="1" shrinkToFit="1"/>
    </xf>
    <xf numFmtId="0" fontId="7" fillId="0" borderId="0" xfId="0" applyFont="1" applyFill="1" applyBorder="1" applyAlignment="1" applyProtection="1">
      <alignment horizontal="left" vertical="center" wrapText="1" shrinkToFit="1"/>
    </xf>
    <xf numFmtId="0" fontId="1" fillId="0" borderId="4" xfId="54" applyNumberFormat="1" applyFont="1" applyFill="1" applyBorder="1" applyAlignment="1" applyProtection="1">
      <alignment horizontal="center" vertical="center" wrapText="1"/>
    </xf>
    <xf numFmtId="177" fontId="3" fillId="0" borderId="4" xfId="54" applyNumberFormat="1" applyFont="1" applyFill="1" applyBorder="1" applyAlignment="1" applyProtection="1">
      <alignment horizontal="center" vertical="center" wrapText="1"/>
    </xf>
    <xf numFmtId="0" fontId="3" fillId="0" borderId="2" xfId="53" applyFont="1" applyFill="1" applyBorder="1" applyAlignment="1" applyProtection="1">
      <alignment horizontal="center" vertical="center" wrapText="1" shrinkToFit="1"/>
    </xf>
    <xf numFmtId="0" fontId="1" fillId="2" borderId="1" xfId="53" applyNumberFormat="1" applyFont="1" applyFill="1" applyBorder="1" applyAlignment="1" applyProtection="1">
      <alignment horizontal="center" vertical="center" wrapText="1" shrinkToFit="1"/>
    </xf>
    <xf numFmtId="0" fontId="3" fillId="2" borderId="2" xfId="53" applyNumberFormat="1" applyFont="1" applyFill="1" applyBorder="1" applyAlignment="1" applyProtection="1">
      <alignment horizontal="center" vertical="center" wrapText="1" shrinkToFit="1"/>
    </xf>
    <xf numFmtId="177" fontId="3" fillId="2" borderId="2" xfId="54" applyNumberFormat="1" applyFont="1" applyFill="1" applyBorder="1" applyAlignment="1" applyProtection="1">
      <alignment horizontal="left" vertical="center" wrapText="1" shrinkToFit="1"/>
    </xf>
    <xf numFmtId="177" fontId="3" fillId="2" borderId="2" xfId="54" applyNumberFormat="1" applyFont="1" applyFill="1" applyBorder="1" applyAlignment="1" applyProtection="1">
      <alignment horizontal="center" vertical="center" wrapText="1" shrinkToFit="1"/>
    </xf>
    <xf numFmtId="0" fontId="3" fillId="2" borderId="2" xfId="0" applyFont="1" applyFill="1" applyBorder="1" applyAlignment="1" applyProtection="1">
      <alignment horizontal="left" vertical="center" wrapText="1" shrinkToFit="1"/>
    </xf>
    <xf numFmtId="177" fontId="1" fillId="2" borderId="1" xfId="54" applyNumberFormat="1" applyFont="1" applyFill="1" applyBorder="1" applyAlignment="1" applyProtection="1">
      <alignment horizontal="center" vertical="center" wrapText="1" shrinkToFit="1"/>
    </xf>
    <xf numFmtId="177" fontId="1" fillId="3" borderId="1" xfId="54" applyNumberFormat="1" applyFont="1" applyFill="1" applyBorder="1" applyAlignment="1" applyProtection="1">
      <alignment horizontal="center" vertical="center" wrapText="1" shrinkToFit="1"/>
    </xf>
    <xf numFmtId="177" fontId="3" fillId="3" borderId="2" xfId="54" applyNumberFormat="1" applyFont="1" applyFill="1" applyBorder="1" applyAlignment="1" applyProtection="1">
      <alignment horizontal="center" vertical="center" wrapText="1" shrinkToFit="1"/>
    </xf>
    <xf numFmtId="177" fontId="3" fillId="3" borderId="2" xfId="54" applyNumberFormat="1" applyFont="1" applyFill="1" applyBorder="1" applyAlignment="1" applyProtection="1">
      <alignment horizontal="left" vertical="center" wrapText="1" shrinkToFit="1"/>
    </xf>
    <xf numFmtId="0" fontId="1" fillId="0" borderId="1" xfId="53" applyNumberFormat="1" applyFont="1" applyFill="1" applyBorder="1" applyAlignment="1" applyProtection="1">
      <alignment horizontal="center" vertical="center" wrapText="1" shrinkToFit="1"/>
    </xf>
    <xf numFmtId="0" fontId="1" fillId="0" borderId="2" xfId="53" applyNumberFormat="1" applyFont="1" applyFill="1" applyBorder="1" applyAlignment="1" applyProtection="1">
      <alignment horizontal="center" vertical="center" wrapText="1" shrinkToFit="1"/>
    </xf>
    <xf numFmtId="0" fontId="1" fillId="0" borderId="2" xfId="0" applyFont="1" applyFill="1" applyBorder="1" applyAlignment="1">
      <alignment horizontal="left" vertical="center" wrapText="1" shrinkToFit="1"/>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2" xfId="0" applyFont="1" applyFill="1" applyBorder="1" applyAlignment="1" applyProtection="1">
      <alignment horizontal="center" vertical="center" wrapText="1" shrinkToFit="1"/>
    </xf>
    <xf numFmtId="176" fontId="1" fillId="0" borderId="2" xfId="0" applyNumberFormat="1" applyFont="1" applyFill="1" applyBorder="1" applyAlignment="1">
      <alignment horizontal="center" vertical="center" wrapText="1"/>
    </xf>
    <xf numFmtId="177" fontId="1" fillId="0" borderId="2" xfId="54" applyNumberFormat="1" applyFont="1" applyFill="1" applyBorder="1" applyAlignment="1" applyProtection="1">
      <alignment horizontal="center" vertical="center" wrapText="1" shrinkToFit="1"/>
    </xf>
    <xf numFmtId="177" fontId="1" fillId="2" borderId="2" xfId="54" applyNumberFormat="1" applyFont="1" applyFill="1" applyBorder="1" applyAlignment="1" applyProtection="1">
      <alignment horizontal="center" vertical="center" wrapText="1" shrinkToFit="1"/>
    </xf>
    <xf numFmtId="176" fontId="1" fillId="0" borderId="1" xfId="11" applyNumberFormat="1" applyFont="1" applyFill="1" applyBorder="1" applyAlignment="1" applyProtection="1">
      <alignment horizontal="center" vertical="center" wrapText="1" shrinkToFit="1"/>
    </xf>
    <xf numFmtId="176" fontId="1" fillId="0" borderId="2" xfId="11" applyNumberFormat="1" applyFont="1" applyFill="1" applyBorder="1" applyAlignment="1" applyProtection="1">
      <alignment horizontal="center" vertical="center" wrapText="1" shrinkToFit="1"/>
    </xf>
    <xf numFmtId="0" fontId="1" fillId="0" borderId="2" xfId="0" applyFont="1" applyFill="1" applyBorder="1" applyAlignment="1">
      <alignment horizontal="center" vertical="center" wrapText="1" shrinkToFit="1"/>
    </xf>
    <xf numFmtId="176" fontId="1" fillId="0" borderId="2" xfId="46" applyNumberFormat="1" applyFont="1" applyFill="1" applyBorder="1" applyAlignment="1" applyProtection="1">
      <alignment horizontal="center" vertical="center" wrapText="1" shrinkToFit="1"/>
    </xf>
    <xf numFmtId="0" fontId="1" fillId="0" borderId="2" xfId="54" applyNumberFormat="1" applyFont="1" applyFill="1" applyBorder="1" applyAlignment="1" applyProtection="1">
      <alignment horizontal="center" vertical="center" wrapText="1" shrinkToFit="1"/>
    </xf>
    <xf numFmtId="0" fontId="8" fillId="0" borderId="2" xfId="0" applyFont="1" applyFill="1" applyBorder="1" applyAlignment="1">
      <alignment horizontal="center" vertical="center" wrapText="1"/>
    </xf>
    <xf numFmtId="176" fontId="8"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xf>
    <xf numFmtId="177" fontId="1" fillId="0" borderId="2" xfId="46" applyNumberFormat="1" applyFont="1" applyFill="1" applyBorder="1" applyAlignment="1">
      <alignment horizontal="left" vertical="center" wrapText="1" shrinkToFit="1"/>
    </xf>
    <xf numFmtId="176" fontId="1" fillId="0" borderId="2" xfId="0" applyNumberFormat="1" applyFont="1" applyFill="1" applyBorder="1" applyAlignment="1">
      <alignment horizontal="center" vertical="center"/>
    </xf>
    <xf numFmtId="177" fontId="1" fillId="0" borderId="2" xfId="54" applyNumberFormat="1" applyFont="1" applyFill="1" applyBorder="1" applyAlignment="1" applyProtection="1">
      <alignment horizontal="left" vertical="center" wrapText="1" shrinkToFit="1"/>
    </xf>
    <xf numFmtId="177" fontId="1" fillId="0" borderId="2" xfId="46" applyNumberFormat="1" applyFont="1" applyFill="1" applyBorder="1" applyAlignment="1" applyProtection="1">
      <alignment horizontal="left" vertical="center" wrapText="1" shrinkToFit="1"/>
    </xf>
    <xf numFmtId="0" fontId="1" fillId="3" borderId="1" xfId="53" applyNumberFormat="1" applyFont="1" applyFill="1" applyBorder="1" applyAlignment="1" applyProtection="1">
      <alignment horizontal="center" vertical="center" wrapText="1" shrinkToFit="1"/>
    </xf>
    <xf numFmtId="0" fontId="3" fillId="3" borderId="2" xfId="53" applyNumberFormat="1" applyFont="1" applyFill="1" applyBorder="1" applyAlignment="1" applyProtection="1">
      <alignment horizontal="center" vertical="center" wrapText="1" shrinkToFit="1"/>
    </xf>
    <xf numFmtId="0" fontId="1" fillId="4" borderId="1" xfId="53" applyNumberFormat="1" applyFont="1" applyFill="1" applyBorder="1" applyAlignment="1" applyProtection="1">
      <alignment horizontal="center" vertical="center" wrapText="1" shrinkToFit="1"/>
    </xf>
    <xf numFmtId="0" fontId="3" fillId="4" borderId="2" xfId="53" applyNumberFormat="1" applyFont="1" applyFill="1" applyBorder="1" applyAlignment="1" applyProtection="1">
      <alignment horizontal="center" vertical="center" wrapText="1" shrinkToFit="1"/>
    </xf>
    <xf numFmtId="177" fontId="3" fillId="4" borderId="2" xfId="54" applyNumberFormat="1" applyFont="1" applyFill="1" applyBorder="1" applyAlignment="1" applyProtection="1">
      <alignment horizontal="left" vertical="center" wrapText="1" shrinkToFit="1"/>
    </xf>
    <xf numFmtId="177" fontId="3" fillId="4" borderId="2" xfId="54" applyNumberFormat="1" applyFont="1" applyFill="1" applyBorder="1" applyAlignment="1" applyProtection="1">
      <alignment horizontal="center" vertical="center" wrapText="1" shrinkToFit="1"/>
    </xf>
    <xf numFmtId="177" fontId="1" fillId="0" borderId="1" xfId="46" applyNumberFormat="1" applyFont="1" applyFill="1" applyBorder="1" applyAlignment="1" applyProtection="1">
      <alignment horizontal="center" vertical="center" wrapText="1" shrinkToFit="1"/>
    </xf>
    <xf numFmtId="177" fontId="1" fillId="0" borderId="2" xfId="46" applyNumberFormat="1" applyFont="1" applyFill="1" applyBorder="1" applyAlignment="1" applyProtection="1">
      <alignment horizontal="center" vertical="center" wrapText="1" shrinkToFit="1"/>
    </xf>
    <xf numFmtId="0" fontId="1" fillId="0" borderId="2" xfId="0" applyFont="1" applyFill="1" applyBorder="1" applyAlignment="1" applyProtection="1">
      <alignment horizontal="left" vertical="center" wrapText="1"/>
      <protection locked="0"/>
    </xf>
    <xf numFmtId="0" fontId="1" fillId="0" borderId="2" xfId="0" applyFont="1" applyFill="1" applyBorder="1" applyAlignment="1" applyProtection="1">
      <alignment horizontal="center" vertical="center" wrapText="1"/>
      <protection locked="0"/>
    </xf>
    <xf numFmtId="176" fontId="1" fillId="0" borderId="2" xfId="0" applyNumberFormat="1" applyFont="1" applyFill="1" applyBorder="1" applyAlignment="1" applyProtection="1">
      <alignment horizontal="center" vertical="center" wrapText="1"/>
      <protection locked="0"/>
    </xf>
    <xf numFmtId="176" fontId="1" fillId="0" borderId="2" xfId="11" applyNumberFormat="1" applyFont="1" applyFill="1" applyBorder="1" applyAlignment="1" applyProtection="1">
      <alignment horizontal="left" vertical="center" wrapText="1" shrinkToFit="1"/>
    </xf>
    <xf numFmtId="0" fontId="1" fillId="5" borderId="1" xfId="53" applyNumberFormat="1" applyFont="1" applyFill="1" applyBorder="1" applyAlignment="1" applyProtection="1">
      <alignment horizontal="center" vertical="center" wrapText="1" shrinkToFit="1"/>
    </xf>
    <xf numFmtId="0" fontId="3" fillId="5" borderId="2" xfId="53" applyNumberFormat="1" applyFont="1" applyFill="1" applyBorder="1" applyAlignment="1" applyProtection="1">
      <alignment horizontal="center" vertical="center" wrapText="1" shrinkToFit="1"/>
    </xf>
    <xf numFmtId="0" fontId="3" fillId="5" borderId="2" xfId="0" applyFont="1" applyFill="1" applyBorder="1" applyAlignment="1" applyProtection="1">
      <alignment horizontal="left" vertical="center" wrapText="1" shrinkToFit="1"/>
    </xf>
    <xf numFmtId="177" fontId="3" fillId="5" borderId="2" xfId="46" applyNumberFormat="1" applyFont="1" applyFill="1" applyBorder="1" applyAlignment="1" applyProtection="1">
      <alignment horizontal="center" vertical="center" wrapText="1" shrinkToFit="1"/>
    </xf>
    <xf numFmtId="177" fontId="3" fillId="5" borderId="2" xfId="46" applyNumberFormat="1" applyFont="1" applyFill="1" applyBorder="1" applyAlignment="1" applyProtection="1">
      <alignment horizontal="left" vertical="center" wrapText="1" shrinkToFit="1"/>
    </xf>
    <xf numFmtId="0" fontId="3" fillId="5" borderId="2" xfId="54" applyNumberFormat="1" applyFont="1" applyFill="1" applyBorder="1" applyAlignment="1" applyProtection="1">
      <alignment horizontal="center" vertical="center" wrapText="1" shrinkToFit="1"/>
    </xf>
    <xf numFmtId="177" fontId="3" fillId="2" borderId="3" xfId="54" applyNumberFormat="1" applyFont="1" applyFill="1" applyBorder="1" applyAlignment="1" applyProtection="1">
      <alignment horizontal="center" vertical="center" wrapText="1" shrinkToFit="1"/>
    </xf>
    <xf numFmtId="177" fontId="3" fillId="3" borderId="3" xfId="54" applyNumberFormat="1" applyFont="1" applyFill="1" applyBorder="1" applyAlignment="1" applyProtection="1">
      <alignment horizontal="left" vertical="center" wrapText="1" shrinkToFit="1"/>
    </xf>
    <xf numFmtId="0" fontId="3" fillId="0" borderId="3" xfId="46" applyNumberFormat="1" applyFont="1" applyFill="1" applyBorder="1" applyAlignment="1" applyProtection="1">
      <alignment horizontal="center" vertical="center" wrapText="1" shrinkToFit="1"/>
    </xf>
    <xf numFmtId="0" fontId="1" fillId="0" borderId="3" xfId="0" applyFont="1" applyFill="1" applyBorder="1" applyAlignment="1" applyProtection="1">
      <alignment horizontal="center" vertical="center" wrapText="1" shrinkToFit="1"/>
    </xf>
    <xf numFmtId="177" fontId="1" fillId="0" borderId="3" xfId="54" applyNumberFormat="1" applyFont="1" applyFill="1" applyBorder="1" applyAlignment="1" applyProtection="1">
      <alignment horizontal="center" vertical="center" wrapText="1" shrinkToFit="1"/>
    </xf>
    <xf numFmtId="177" fontId="3" fillId="3" borderId="3" xfId="54" applyNumberFormat="1" applyFont="1" applyFill="1" applyBorder="1" applyAlignment="1" applyProtection="1">
      <alignment horizontal="center" vertical="center" wrapText="1" shrinkToFit="1"/>
    </xf>
    <xf numFmtId="177" fontId="3" fillId="4" borderId="3" xfId="54" applyNumberFormat="1" applyFont="1" applyFill="1" applyBorder="1" applyAlignment="1" applyProtection="1">
      <alignment horizontal="center" vertical="center" wrapText="1" shrinkToFit="1"/>
    </xf>
    <xf numFmtId="0" fontId="1" fillId="0" borderId="3" xfId="46" applyNumberFormat="1" applyFont="1" applyFill="1" applyBorder="1" applyAlignment="1" applyProtection="1">
      <alignment horizontal="center" vertical="center" wrapText="1" shrinkToFit="1"/>
    </xf>
    <xf numFmtId="0" fontId="1" fillId="0" borderId="3" xfId="0" applyFont="1" applyFill="1" applyBorder="1" applyAlignment="1" applyProtection="1">
      <alignment horizontal="left" vertical="center" wrapText="1"/>
    </xf>
    <xf numFmtId="0" fontId="1" fillId="0" borderId="3" xfId="0" applyFont="1" applyFill="1" applyBorder="1" applyAlignment="1">
      <alignment horizontal="center" vertical="center" wrapText="1"/>
    </xf>
    <xf numFmtId="176" fontId="3" fillId="5" borderId="2" xfId="46" applyNumberFormat="1" applyFont="1" applyFill="1" applyBorder="1" applyAlignment="1" applyProtection="1">
      <alignment horizontal="center" vertical="center" wrapText="1" shrinkToFit="1"/>
    </xf>
    <xf numFmtId="0" fontId="3" fillId="5" borderId="3" xfId="46" applyNumberFormat="1" applyFont="1" applyFill="1" applyBorder="1" applyAlignment="1" applyProtection="1">
      <alignment horizontal="center" vertical="center" wrapText="1" shrinkToFit="1"/>
    </xf>
    <xf numFmtId="0" fontId="9" fillId="0" borderId="2" xfId="0" applyFont="1" applyFill="1" applyBorder="1" applyAlignment="1">
      <alignment horizontal="center" vertical="center" wrapText="1"/>
    </xf>
    <xf numFmtId="177" fontId="1" fillId="5" borderId="1" xfId="46" applyNumberFormat="1" applyFont="1" applyFill="1" applyBorder="1" applyAlignment="1" applyProtection="1">
      <alignment horizontal="center" vertical="center" wrapText="1" shrinkToFit="1"/>
    </xf>
    <xf numFmtId="0" fontId="1" fillId="0" borderId="2" xfId="0" applyFont="1" applyFill="1" applyBorder="1" applyAlignment="1">
      <alignment horizontal="left" vertical="center"/>
    </xf>
    <xf numFmtId="176" fontId="1" fillId="0" borderId="2" xfId="0" applyNumberFormat="1" applyFont="1" applyFill="1" applyBorder="1" applyAlignment="1">
      <alignment horizontal="left" vertical="center" wrapText="1"/>
    </xf>
    <xf numFmtId="177" fontId="1" fillId="4" borderId="1" xfId="54" applyNumberFormat="1" applyFont="1" applyFill="1" applyBorder="1" applyAlignment="1" applyProtection="1">
      <alignment horizontal="center" vertical="center" wrapText="1" shrinkToFit="1"/>
    </xf>
    <xf numFmtId="177" fontId="1" fillId="0" borderId="2" xfId="54" applyNumberFormat="1" applyFont="1" applyFill="1" applyBorder="1" applyAlignment="1">
      <alignment horizontal="left" vertical="center" wrapText="1" shrinkToFit="1"/>
    </xf>
    <xf numFmtId="177" fontId="1" fillId="0" borderId="2" xfId="54" applyNumberFormat="1" applyFont="1" applyFill="1" applyBorder="1" applyAlignment="1">
      <alignment horizontal="center" vertical="center" wrapText="1" shrinkToFit="1"/>
    </xf>
    <xf numFmtId="176" fontId="1" fillId="0" borderId="2" xfId="0" applyNumberFormat="1" applyFont="1" applyFill="1" applyBorder="1" applyAlignment="1">
      <alignment horizontal="center" vertical="center" wrapText="1" shrinkToFit="1"/>
    </xf>
    <xf numFmtId="177" fontId="3" fillId="5" borderId="3" xfId="46" applyNumberFormat="1" applyFont="1" applyFill="1" applyBorder="1" applyAlignment="1" applyProtection="1">
      <alignment horizontal="left" vertical="center" wrapText="1" shrinkToFit="1"/>
    </xf>
    <xf numFmtId="176" fontId="1" fillId="0" borderId="2" xfId="54" applyNumberFormat="1" applyFont="1" applyFill="1" applyBorder="1" applyAlignment="1" applyProtection="1">
      <alignment horizontal="center" vertical="center" wrapText="1" shrinkToFit="1"/>
    </xf>
    <xf numFmtId="176" fontId="1" fillId="0" borderId="2" xfId="46" applyNumberFormat="1" applyFont="1" applyFill="1" applyBorder="1" applyAlignment="1">
      <alignment horizontal="center" vertical="center" wrapText="1" shrinkToFit="1"/>
    </xf>
    <xf numFmtId="0" fontId="10" fillId="0" borderId="0" xfId="0" applyFont="1" applyFill="1" applyBorder="1" applyAlignment="1">
      <alignment vertical="center"/>
    </xf>
    <xf numFmtId="0" fontId="11" fillId="0" borderId="0" xfId="0" applyFont="1" applyFill="1" applyBorder="1" applyAlignment="1">
      <alignment vertical="center"/>
    </xf>
    <xf numFmtId="0" fontId="12" fillId="0" borderId="0" xfId="0" applyFont="1" applyFill="1" applyBorder="1" applyAlignment="1">
      <alignment vertical="center"/>
    </xf>
    <xf numFmtId="0" fontId="1" fillId="0" borderId="0" xfId="55" applyFont="1" applyFill="1" applyBorder="1" applyAlignment="1">
      <alignment horizontal="center" vertical="center" wrapText="1"/>
    </xf>
    <xf numFmtId="0" fontId="13" fillId="0" borderId="0" xfId="0" applyFont="1" applyFill="1" applyBorder="1" applyAlignment="1">
      <alignment vertical="center"/>
    </xf>
    <xf numFmtId="176" fontId="13" fillId="0" borderId="0" xfId="0" applyNumberFormat="1" applyFont="1" applyFill="1" applyBorder="1" applyAlignment="1">
      <alignment vertical="center"/>
    </xf>
    <xf numFmtId="176" fontId="13" fillId="0" borderId="0" xfId="0" applyNumberFormat="1" applyFont="1" applyFill="1" applyBorder="1" applyAlignment="1">
      <alignment horizontal="center" vertical="center"/>
    </xf>
    <xf numFmtId="0" fontId="14" fillId="0" borderId="0" xfId="0" applyFont="1" applyFill="1" applyBorder="1" applyAlignment="1">
      <alignment horizontal="center" vertical="center"/>
    </xf>
    <xf numFmtId="176" fontId="14" fillId="0" borderId="0" xfId="0" applyNumberFormat="1" applyFont="1" applyFill="1" applyBorder="1" applyAlignment="1">
      <alignment horizontal="center" vertical="center"/>
    </xf>
    <xf numFmtId="0" fontId="15" fillId="0" borderId="0" xfId="0" applyFont="1" applyFill="1" applyBorder="1" applyAlignment="1">
      <alignment vertical="center"/>
    </xf>
    <xf numFmtId="176" fontId="11" fillId="0" borderId="0" xfId="0" applyNumberFormat="1" applyFont="1" applyFill="1" applyBorder="1" applyAlignment="1">
      <alignment vertical="center"/>
    </xf>
    <xf numFmtId="176" fontId="15" fillId="0" borderId="0" xfId="0" applyNumberFormat="1" applyFont="1" applyFill="1" applyBorder="1" applyAlignment="1">
      <alignment vertical="center"/>
    </xf>
    <xf numFmtId="176" fontId="15" fillId="0" borderId="0" xfId="0" applyNumberFormat="1" applyFont="1" applyFill="1" applyBorder="1" applyAlignment="1">
      <alignment horizontal="center" vertical="center"/>
    </xf>
    <xf numFmtId="0" fontId="12" fillId="0" borderId="1" xfId="0" applyFont="1" applyFill="1" applyBorder="1" applyAlignment="1">
      <alignment horizontal="center" vertical="center"/>
    </xf>
    <xf numFmtId="176" fontId="12" fillId="0" borderId="2" xfId="0" applyNumberFormat="1" applyFont="1" applyFill="1" applyBorder="1" applyAlignment="1">
      <alignment horizontal="center" vertical="center"/>
    </xf>
    <xf numFmtId="176" fontId="12" fillId="0" borderId="2" xfId="0" applyNumberFormat="1" applyFont="1" applyFill="1" applyBorder="1" applyAlignment="1">
      <alignment horizontal="center" vertical="center" wrapText="1"/>
    </xf>
    <xf numFmtId="0" fontId="15" fillId="6" borderId="1" xfId="0" applyFont="1" applyFill="1" applyBorder="1" applyAlignment="1">
      <alignment horizontal="center" vertical="center" wrapText="1"/>
    </xf>
    <xf numFmtId="176" fontId="15" fillId="6" borderId="2" xfId="0" applyNumberFormat="1" applyFont="1" applyFill="1" applyBorder="1" applyAlignment="1">
      <alignment horizontal="center" vertical="center"/>
    </xf>
    <xf numFmtId="0" fontId="15" fillId="7" borderId="1" xfId="0" applyFont="1" applyFill="1" applyBorder="1" applyAlignment="1">
      <alignment horizontal="center" vertical="center" wrapText="1"/>
    </xf>
    <xf numFmtId="176" fontId="15" fillId="7" borderId="2" xfId="0" applyNumberFormat="1" applyFont="1" applyFill="1" applyBorder="1" applyAlignment="1">
      <alignment horizontal="center" vertical="center"/>
    </xf>
    <xf numFmtId="0" fontId="16" fillId="0" borderId="1" xfId="55" applyFont="1" applyFill="1" applyBorder="1" applyAlignment="1">
      <alignment horizontal="center" vertical="center" wrapText="1"/>
    </xf>
    <xf numFmtId="176" fontId="15" fillId="0" borderId="2" xfId="0" applyNumberFormat="1" applyFont="1" applyFill="1" applyBorder="1" applyAlignment="1">
      <alignment horizontal="center" vertical="center"/>
    </xf>
    <xf numFmtId="0" fontId="16" fillId="7" borderId="1" xfId="55" applyFont="1" applyFill="1" applyBorder="1" applyAlignment="1">
      <alignment horizontal="center" vertical="center" wrapText="1"/>
    </xf>
    <xf numFmtId="176" fontId="15" fillId="0" borderId="2" xfId="54" applyNumberFormat="1" applyFont="1" applyFill="1" applyBorder="1" applyAlignment="1">
      <alignment horizontal="center" vertical="center" wrapText="1" shrinkToFit="1"/>
    </xf>
    <xf numFmtId="176" fontId="17" fillId="0" borderId="0" xfId="0" applyNumberFormat="1" applyFont="1" applyFill="1" applyBorder="1" applyAlignment="1">
      <alignment vertical="center"/>
    </xf>
    <xf numFmtId="176" fontId="12" fillId="0" borderId="3" xfId="0" applyNumberFormat="1" applyFont="1" applyFill="1" applyBorder="1" applyAlignment="1">
      <alignment horizontal="center" vertical="center"/>
    </xf>
    <xf numFmtId="176" fontId="12" fillId="0" borderId="3" xfId="0" applyNumberFormat="1" applyFont="1" applyFill="1" applyBorder="1" applyAlignment="1">
      <alignment horizontal="center" vertical="center" wrapText="1"/>
    </xf>
    <xf numFmtId="176" fontId="15" fillId="6" borderId="3" xfId="0" applyNumberFormat="1" applyFont="1" applyFill="1" applyBorder="1" applyAlignment="1">
      <alignment horizontal="center" vertical="center"/>
    </xf>
    <xf numFmtId="176" fontId="15" fillId="7" borderId="3" xfId="0" applyNumberFormat="1" applyFont="1" applyFill="1" applyBorder="1" applyAlignment="1">
      <alignment horizontal="center" vertical="center"/>
    </xf>
    <xf numFmtId="176" fontId="15" fillId="0" borderId="3" xfId="0" applyNumberFormat="1" applyFont="1" applyFill="1" applyBorder="1" applyAlignment="1">
      <alignment horizontal="center" vertical="center"/>
    </xf>
    <xf numFmtId="0" fontId="1" fillId="0" borderId="0" xfId="0" applyFont="1" applyFill="1" applyBorder="1" applyAlignment="1">
      <alignment horizontal="center" wrapText="1"/>
    </xf>
  </cellXfs>
  <cellStyles count="56">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e鯪9Y_x000b_ 3" xfId="11"/>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常规_2006年计划表（11，1）" xfId="46"/>
    <cellStyle name="60% - 强调文字颜色 5" xfId="47" builtinId="48"/>
    <cellStyle name="强调文字颜色 6" xfId="48" builtinId="49"/>
    <cellStyle name="40% - 强调文字颜色 6" xfId="49" builtinId="51"/>
    <cellStyle name="60% - 强调文字颜色 6" xfId="50" builtinId="52"/>
    <cellStyle name="常规_Sheet1_1" xfId="51"/>
    <cellStyle name="常规 2" xfId="52"/>
    <cellStyle name="e鯪9Y_x000B_" xfId="53"/>
    <cellStyle name="常规_Sheet1" xfId="54"/>
    <cellStyle name="常规_汇总表_1" xfId="55"/>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56</xdr:row>
      <xdr:rowOff>0</xdr:rowOff>
    </xdr:from>
    <xdr:to>
      <xdr:col>2</xdr:col>
      <xdr:colOff>1027430</xdr:colOff>
      <xdr:row>56</xdr:row>
      <xdr:rowOff>173990</xdr:rowOff>
    </xdr:to>
    <xdr:pic>
      <xdr:nvPicPr>
        <xdr:cNvPr id="2" name="Picture 1027" descr="clip_image2400" hidden="1"/>
        <xdr:cNvPicPr>
          <a:picLocks noChangeAspect="1"/>
        </xdr:cNvPicPr>
      </xdr:nvPicPr>
      <xdr:blipFill>
        <a:blip r:embed="rId1"/>
        <a:stretch>
          <a:fillRect/>
        </a:stretch>
      </xdr:blipFill>
      <xdr:spPr>
        <a:xfrm>
          <a:off x="1009650" y="36188650"/>
          <a:ext cx="1027430" cy="173990"/>
        </a:xfrm>
        <a:prstGeom prst="rect">
          <a:avLst/>
        </a:prstGeom>
        <a:noFill/>
        <a:ln w="9525">
          <a:noFill/>
        </a:ln>
      </xdr:spPr>
    </xdr:pic>
    <xdr:clientData/>
  </xdr:twoCellAnchor>
  <xdr:twoCellAnchor editAs="oneCell">
    <xdr:from>
      <xdr:col>2</xdr:col>
      <xdr:colOff>0</xdr:colOff>
      <xdr:row>56</xdr:row>
      <xdr:rowOff>0</xdr:rowOff>
    </xdr:from>
    <xdr:to>
      <xdr:col>2</xdr:col>
      <xdr:colOff>1027430</xdr:colOff>
      <xdr:row>56</xdr:row>
      <xdr:rowOff>173990</xdr:rowOff>
    </xdr:to>
    <xdr:pic>
      <xdr:nvPicPr>
        <xdr:cNvPr id="3" name="Picture 1027" descr="clip_image2400" hidden="1"/>
        <xdr:cNvPicPr>
          <a:picLocks noChangeAspect="1"/>
        </xdr:cNvPicPr>
      </xdr:nvPicPr>
      <xdr:blipFill>
        <a:blip r:embed="rId1"/>
        <a:stretch>
          <a:fillRect/>
        </a:stretch>
      </xdr:blipFill>
      <xdr:spPr>
        <a:xfrm>
          <a:off x="1009650" y="36188650"/>
          <a:ext cx="1027430" cy="173990"/>
        </a:xfrm>
        <a:prstGeom prst="rect">
          <a:avLst/>
        </a:prstGeom>
        <a:noFill/>
        <a:ln w="9525">
          <a:noFill/>
        </a:ln>
      </xdr:spPr>
    </xdr:pic>
    <xdr:clientData/>
  </xdr:twoCellAnchor>
  <xdr:twoCellAnchor editAs="oneCell">
    <xdr:from>
      <xdr:col>2</xdr:col>
      <xdr:colOff>0</xdr:colOff>
      <xdr:row>56</xdr:row>
      <xdr:rowOff>0</xdr:rowOff>
    </xdr:from>
    <xdr:to>
      <xdr:col>2</xdr:col>
      <xdr:colOff>1027430</xdr:colOff>
      <xdr:row>56</xdr:row>
      <xdr:rowOff>173990</xdr:rowOff>
    </xdr:to>
    <xdr:pic>
      <xdr:nvPicPr>
        <xdr:cNvPr id="4" name="Picture 1027" descr="clip_image2400" hidden="1"/>
        <xdr:cNvPicPr>
          <a:picLocks noChangeAspect="1"/>
        </xdr:cNvPicPr>
      </xdr:nvPicPr>
      <xdr:blipFill>
        <a:blip r:embed="rId1"/>
        <a:stretch>
          <a:fillRect/>
        </a:stretch>
      </xdr:blipFill>
      <xdr:spPr>
        <a:xfrm>
          <a:off x="1009650" y="36188650"/>
          <a:ext cx="1027430" cy="173990"/>
        </a:xfrm>
        <a:prstGeom prst="rect">
          <a:avLst/>
        </a:prstGeom>
        <a:noFill/>
        <a:ln w="9525">
          <a:noFill/>
        </a:ln>
      </xdr:spPr>
    </xdr:pic>
    <xdr:clientData/>
  </xdr:twoCellAnchor>
  <xdr:twoCellAnchor editAs="oneCell">
    <xdr:from>
      <xdr:col>2</xdr:col>
      <xdr:colOff>0</xdr:colOff>
      <xdr:row>56</xdr:row>
      <xdr:rowOff>0</xdr:rowOff>
    </xdr:from>
    <xdr:to>
      <xdr:col>2</xdr:col>
      <xdr:colOff>1027430</xdr:colOff>
      <xdr:row>56</xdr:row>
      <xdr:rowOff>173990</xdr:rowOff>
    </xdr:to>
    <xdr:pic>
      <xdr:nvPicPr>
        <xdr:cNvPr id="5" name="Picture 1027" descr="clip_image2400" hidden="1"/>
        <xdr:cNvPicPr>
          <a:picLocks noChangeAspect="1"/>
        </xdr:cNvPicPr>
      </xdr:nvPicPr>
      <xdr:blipFill>
        <a:blip r:embed="rId1"/>
        <a:stretch>
          <a:fillRect/>
        </a:stretch>
      </xdr:blipFill>
      <xdr:spPr>
        <a:xfrm>
          <a:off x="1009650" y="36188650"/>
          <a:ext cx="1027430" cy="173990"/>
        </a:xfrm>
        <a:prstGeom prst="rect">
          <a:avLst/>
        </a:prstGeom>
        <a:noFill/>
        <a:ln w="9525">
          <a:noFill/>
        </a:ln>
      </xdr:spPr>
    </xdr:pic>
    <xdr:clientData/>
  </xdr:twoCellAnchor>
  <xdr:twoCellAnchor editAs="oneCell">
    <xdr:from>
      <xdr:col>2</xdr:col>
      <xdr:colOff>0</xdr:colOff>
      <xdr:row>56</xdr:row>
      <xdr:rowOff>0</xdr:rowOff>
    </xdr:from>
    <xdr:to>
      <xdr:col>2</xdr:col>
      <xdr:colOff>1027430</xdr:colOff>
      <xdr:row>56</xdr:row>
      <xdr:rowOff>173990</xdr:rowOff>
    </xdr:to>
    <xdr:pic>
      <xdr:nvPicPr>
        <xdr:cNvPr id="6" name="Picture 1027" descr="clip_image2400" hidden="1"/>
        <xdr:cNvPicPr>
          <a:picLocks noChangeAspect="1"/>
        </xdr:cNvPicPr>
      </xdr:nvPicPr>
      <xdr:blipFill>
        <a:blip r:embed="rId1"/>
        <a:stretch>
          <a:fillRect/>
        </a:stretch>
      </xdr:blipFill>
      <xdr:spPr>
        <a:xfrm>
          <a:off x="1009650" y="36188650"/>
          <a:ext cx="1027430" cy="173990"/>
        </a:xfrm>
        <a:prstGeom prst="rect">
          <a:avLst/>
        </a:prstGeom>
        <a:noFill/>
        <a:ln w="9525">
          <a:noFill/>
        </a:ln>
      </xdr:spPr>
    </xdr:pic>
    <xdr:clientData/>
  </xdr:twoCellAnchor>
  <xdr:twoCellAnchor editAs="oneCell">
    <xdr:from>
      <xdr:col>2</xdr:col>
      <xdr:colOff>0</xdr:colOff>
      <xdr:row>56</xdr:row>
      <xdr:rowOff>0</xdr:rowOff>
    </xdr:from>
    <xdr:to>
      <xdr:col>2</xdr:col>
      <xdr:colOff>1027430</xdr:colOff>
      <xdr:row>56</xdr:row>
      <xdr:rowOff>173990</xdr:rowOff>
    </xdr:to>
    <xdr:pic>
      <xdr:nvPicPr>
        <xdr:cNvPr id="7" name="Picture 1027" descr="clip_image2400" hidden="1"/>
        <xdr:cNvPicPr>
          <a:picLocks noChangeAspect="1"/>
        </xdr:cNvPicPr>
      </xdr:nvPicPr>
      <xdr:blipFill>
        <a:blip r:embed="rId1"/>
        <a:stretch>
          <a:fillRect/>
        </a:stretch>
      </xdr:blipFill>
      <xdr:spPr>
        <a:xfrm>
          <a:off x="1009650" y="36188650"/>
          <a:ext cx="1027430" cy="173990"/>
        </a:xfrm>
        <a:prstGeom prst="rect">
          <a:avLst/>
        </a:prstGeom>
        <a:noFill/>
        <a:ln w="9525">
          <a:noFill/>
        </a:ln>
      </xdr:spPr>
    </xdr:pic>
    <xdr:clientData/>
  </xdr:twoCellAnchor>
  <xdr:twoCellAnchor editAs="oneCell">
    <xdr:from>
      <xdr:col>2</xdr:col>
      <xdr:colOff>0</xdr:colOff>
      <xdr:row>56</xdr:row>
      <xdr:rowOff>0</xdr:rowOff>
    </xdr:from>
    <xdr:to>
      <xdr:col>2</xdr:col>
      <xdr:colOff>1027430</xdr:colOff>
      <xdr:row>56</xdr:row>
      <xdr:rowOff>173990</xdr:rowOff>
    </xdr:to>
    <xdr:pic>
      <xdr:nvPicPr>
        <xdr:cNvPr id="8" name="Picture 1027" descr="clip_image2400" hidden="1"/>
        <xdr:cNvPicPr>
          <a:picLocks noChangeAspect="1"/>
        </xdr:cNvPicPr>
      </xdr:nvPicPr>
      <xdr:blipFill>
        <a:blip r:embed="rId1"/>
        <a:stretch>
          <a:fillRect/>
        </a:stretch>
      </xdr:blipFill>
      <xdr:spPr>
        <a:xfrm>
          <a:off x="1009650" y="36188650"/>
          <a:ext cx="1027430" cy="173990"/>
        </a:xfrm>
        <a:prstGeom prst="rect">
          <a:avLst/>
        </a:prstGeom>
        <a:noFill/>
        <a:ln w="9525">
          <a:noFill/>
        </a:ln>
      </xdr:spPr>
    </xdr:pic>
    <xdr:clientData/>
  </xdr:twoCellAnchor>
  <xdr:twoCellAnchor editAs="oneCell">
    <xdr:from>
      <xdr:col>2</xdr:col>
      <xdr:colOff>0</xdr:colOff>
      <xdr:row>56</xdr:row>
      <xdr:rowOff>0</xdr:rowOff>
    </xdr:from>
    <xdr:to>
      <xdr:col>2</xdr:col>
      <xdr:colOff>1027430</xdr:colOff>
      <xdr:row>56</xdr:row>
      <xdr:rowOff>173990</xdr:rowOff>
    </xdr:to>
    <xdr:pic>
      <xdr:nvPicPr>
        <xdr:cNvPr id="9" name="Picture 1027" descr="clip_image2400" hidden="1"/>
        <xdr:cNvPicPr>
          <a:picLocks noChangeAspect="1"/>
        </xdr:cNvPicPr>
      </xdr:nvPicPr>
      <xdr:blipFill>
        <a:blip r:embed="rId1"/>
        <a:stretch>
          <a:fillRect/>
        </a:stretch>
      </xdr:blipFill>
      <xdr:spPr>
        <a:xfrm>
          <a:off x="1009650" y="36188650"/>
          <a:ext cx="1027430" cy="173990"/>
        </a:xfrm>
        <a:prstGeom prst="rect">
          <a:avLst/>
        </a:prstGeom>
        <a:noFill/>
        <a:ln w="9525">
          <a:noFill/>
        </a:ln>
      </xdr:spPr>
    </xdr:pic>
    <xdr:clientData/>
  </xdr:twoCellAnchor>
  <xdr:twoCellAnchor editAs="oneCell">
    <xdr:from>
      <xdr:col>2</xdr:col>
      <xdr:colOff>0</xdr:colOff>
      <xdr:row>56</xdr:row>
      <xdr:rowOff>0</xdr:rowOff>
    </xdr:from>
    <xdr:to>
      <xdr:col>2</xdr:col>
      <xdr:colOff>1027430</xdr:colOff>
      <xdr:row>56</xdr:row>
      <xdr:rowOff>173990</xdr:rowOff>
    </xdr:to>
    <xdr:pic>
      <xdr:nvPicPr>
        <xdr:cNvPr id="10" name="Picture 1027" descr="clip_image2400" hidden="1"/>
        <xdr:cNvPicPr>
          <a:picLocks noChangeAspect="1"/>
        </xdr:cNvPicPr>
      </xdr:nvPicPr>
      <xdr:blipFill>
        <a:blip r:embed="rId1"/>
        <a:stretch>
          <a:fillRect/>
        </a:stretch>
      </xdr:blipFill>
      <xdr:spPr>
        <a:xfrm>
          <a:off x="1009650" y="36188650"/>
          <a:ext cx="1027430" cy="173990"/>
        </a:xfrm>
        <a:prstGeom prst="rect">
          <a:avLst/>
        </a:prstGeom>
        <a:noFill/>
        <a:ln w="9525">
          <a:noFill/>
        </a:ln>
      </xdr:spPr>
    </xdr:pic>
    <xdr:clientData/>
  </xdr:twoCellAnchor>
  <xdr:twoCellAnchor editAs="oneCell">
    <xdr:from>
      <xdr:col>2</xdr:col>
      <xdr:colOff>0</xdr:colOff>
      <xdr:row>56</xdr:row>
      <xdr:rowOff>0</xdr:rowOff>
    </xdr:from>
    <xdr:to>
      <xdr:col>2</xdr:col>
      <xdr:colOff>1027430</xdr:colOff>
      <xdr:row>56</xdr:row>
      <xdr:rowOff>173990</xdr:rowOff>
    </xdr:to>
    <xdr:pic>
      <xdr:nvPicPr>
        <xdr:cNvPr id="11" name="Picture 1027" descr="clip_image2400" hidden="1"/>
        <xdr:cNvPicPr>
          <a:picLocks noChangeAspect="1"/>
        </xdr:cNvPicPr>
      </xdr:nvPicPr>
      <xdr:blipFill>
        <a:blip r:embed="rId1"/>
        <a:stretch>
          <a:fillRect/>
        </a:stretch>
      </xdr:blipFill>
      <xdr:spPr>
        <a:xfrm>
          <a:off x="1009650" y="36188650"/>
          <a:ext cx="1027430" cy="173990"/>
        </a:xfrm>
        <a:prstGeom prst="rect">
          <a:avLst/>
        </a:prstGeom>
        <a:noFill/>
        <a:ln w="9525">
          <a:noFill/>
        </a:ln>
      </xdr:spPr>
    </xdr:pic>
    <xdr:clientData/>
  </xdr:twoCellAnchor>
  <xdr:twoCellAnchor editAs="oneCell">
    <xdr:from>
      <xdr:col>2</xdr:col>
      <xdr:colOff>0</xdr:colOff>
      <xdr:row>56</xdr:row>
      <xdr:rowOff>0</xdr:rowOff>
    </xdr:from>
    <xdr:to>
      <xdr:col>2</xdr:col>
      <xdr:colOff>1027430</xdr:colOff>
      <xdr:row>56</xdr:row>
      <xdr:rowOff>173990</xdr:rowOff>
    </xdr:to>
    <xdr:pic>
      <xdr:nvPicPr>
        <xdr:cNvPr id="12" name="Picture 1027" descr="clip_image2400" hidden="1"/>
        <xdr:cNvPicPr>
          <a:picLocks noChangeAspect="1"/>
        </xdr:cNvPicPr>
      </xdr:nvPicPr>
      <xdr:blipFill>
        <a:blip r:embed="rId1"/>
        <a:stretch>
          <a:fillRect/>
        </a:stretch>
      </xdr:blipFill>
      <xdr:spPr>
        <a:xfrm>
          <a:off x="1009650" y="36188650"/>
          <a:ext cx="1027430" cy="173990"/>
        </a:xfrm>
        <a:prstGeom prst="rect">
          <a:avLst/>
        </a:prstGeom>
        <a:noFill/>
        <a:ln w="9525">
          <a:noFill/>
        </a:ln>
      </xdr:spPr>
    </xdr:pic>
    <xdr:clientData/>
  </xdr:twoCellAnchor>
  <xdr:twoCellAnchor editAs="oneCell">
    <xdr:from>
      <xdr:col>2</xdr:col>
      <xdr:colOff>0</xdr:colOff>
      <xdr:row>56</xdr:row>
      <xdr:rowOff>0</xdr:rowOff>
    </xdr:from>
    <xdr:to>
      <xdr:col>2</xdr:col>
      <xdr:colOff>1027430</xdr:colOff>
      <xdr:row>56</xdr:row>
      <xdr:rowOff>173990</xdr:rowOff>
    </xdr:to>
    <xdr:pic>
      <xdr:nvPicPr>
        <xdr:cNvPr id="13" name="Picture 1027" descr="clip_image2400" hidden="1"/>
        <xdr:cNvPicPr>
          <a:picLocks noChangeAspect="1"/>
        </xdr:cNvPicPr>
      </xdr:nvPicPr>
      <xdr:blipFill>
        <a:blip r:embed="rId1"/>
        <a:stretch>
          <a:fillRect/>
        </a:stretch>
      </xdr:blipFill>
      <xdr:spPr>
        <a:xfrm>
          <a:off x="1009650" y="36188650"/>
          <a:ext cx="1027430" cy="173990"/>
        </a:xfrm>
        <a:prstGeom prst="rect">
          <a:avLst/>
        </a:prstGeom>
        <a:noFill/>
        <a:ln w="9525">
          <a:noFill/>
        </a:ln>
      </xdr:spPr>
    </xdr:pic>
    <xdr:clientData/>
  </xdr:twoCellAnchor>
  <xdr:twoCellAnchor editAs="oneCell">
    <xdr:from>
      <xdr:col>2</xdr:col>
      <xdr:colOff>0</xdr:colOff>
      <xdr:row>56</xdr:row>
      <xdr:rowOff>0</xdr:rowOff>
    </xdr:from>
    <xdr:to>
      <xdr:col>2</xdr:col>
      <xdr:colOff>1027430</xdr:colOff>
      <xdr:row>56</xdr:row>
      <xdr:rowOff>173990</xdr:rowOff>
    </xdr:to>
    <xdr:pic>
      <xdr:nvPicPr>
        <xdr:cNvPr id="14" name="Picture 1027" descr="clip_image2400" hidden="1"/>
        <xdr:cNvPicPr>
          <a:picLocks noChangeAspect="1"/>
        </xdr:cNvPicPr>
      </xdr:nvPicPr>
      <xdr:blipFill>
        <a:blip r:embed="rId1"/>
        <a:stretch>
          <a:fillRect/>
        </a:stretch>
      </xdr:blipFill>
      <xdr:spPr>
        <a:xfrm>
          <a:off x="1009650" y="36188650"/>
          <a:ext cx="1027430" cy="173990"/>
        </a:xfrm>
        <a:prstGeom prst="rect">
          <a:avLst/>
        </a:prstGeom>
        <a:noFill/>
        <a:ln w="9525">
          <a:noFill/>
        </a:ln>
      </xdr:spPr>
    </xdr:pic>
    <xdr:clientData/>
  </xdr:twoCellAnchor>
  <xdr:twoCellAnchor editAs="oneCell">
    <xdr:from>
      <xdr:col>2</xdr:col>
      <xdr:colOff>0</xdr:colOff>
      <xdr:row>56</xdr:row>
      <xdr:rowOff>0</xdr:rowOff>
    </xdr:from>
    <xdr:to>
      <xdr:col>2</xdr:col>
      <xdr:colOff>1027430</xdr:colOff>
      <xdr:row>56</xdr:row>
      <xdr:rowOff>173990</xdr:rowOff>
    </xdr:to>
    <xdr:pic>
      <xdr:nvPicPr>
        <xdr:cNvPr id="15" name="Picture 1027" descr="clip_image2400" hidden="1"/>
        <xdr:cNvPicPr>
          <a:picLocks noChangeAspect="1"/>
        </xdr:cNvPicPr>
      </xdr:nvPicPr>
      <xdr:blipFill>
        <a:blip r:embed="rId1"/>
        <a:stretch>
          <a:fillRect/>
        </a:stretch>
      </xdr:blipFill>
      <xdr:spPr>
        <a:xfrm>
          <a:off x="1009650" y="36188650"/>
          <a:ext cx="1027430" cy="173990"/>
        </a:xfrm>
        <a:prstGeom prst="rect">
          <a:avLst/>
        </a:prstGeom>
        <a:noFill/>
        <a:ln w="9525">
          <a:noFill/>
        </a:ln>
      </xdr:spPr>
    </xdr:pic>
    <xdr:clientData/>
  </xdr:twoCellAnchor>
  <xdr:twoCellAnchor editAs="oneCell">
    <xdr:from>
      <xdr:col>2</xdr:col>
      <xdr:colOff>0</xdr:colOff>
      <xdr:row>56</xdr:row>
      <xdr:rowOff>0</xdr:rowOff>
    </xdr:from>
    <xdr:to>
      <xdr:col>2</xdr:col>
      <xdr:colOff>1027430</xdr:colOff>
      <xdr:row>56</xdr:row>
      <xdr:rowOff>173990</xdr:rowOff>
    </xdr:to>
    <xdr:pic>
      <xdr:nvPicPr>
        <xdr:cNvPr id="16" name="Picture 1027" descr="clip_image2400" hidden="1"/>
        <xdr:cNvPicPr>
          <a:picLocks noChangeAspect="1"/>
        </xdr:cNvPicPr>
      </xdr:nvPicPr>
      <xdr:blipFill>
        <a:blip r:embed="rId1"/>
        <a:stretch>
          <a:fillRect/>
        </a:stretch>
      </xdr:blipFill>
      <xdr:spPr>
        <a:xfrm>
          <a:off x="1009650" y="36188650"/>
          <a:ext cx="1027430" cy="173990"/>
        </a:xfrm>
        <a:prstGeom prst="rect">
          <a:avLst/>
        </a:prstGeom>
        <a:noFill/>
        <a:ln w="9525">
          <a:noFill/>
        </a:ln>
      </xdr:spPr>
    </xdr:pic>
    <xdr:clientData/>
  </xdr:twoCellAnchor>
  <xdr:twoCellAnchor editAs="oneCell">
    <xdr:from>
      <xdr:col>2</xdr:col>
      <xdr:colOff>0</xdr:colOff>
      <xdr:row>56</xdr:row>
      <xdr:rowOff>0</xdr:rowOff>
    </xdr:from>
    <xdr:to>
      <xdr:col>2</xdr:col>
      <xdr:colOff>1027430</xdr:colOff>
      <xdr:row>56</xdr:row>
      <xdr:rowOff>173990</xdr:rowOff>
    </xdr:to>
    <xdr:pic>
      <xdr:nvPicPr>
        <xdr:cNvPr id="17" name="Picture 1027" descr="clip_image2400" hidden="1"/>
        <xdr:cNvPicPr>
          <a:picLocks noChangeAspect="1"/>
        </xdr:cNvPicPr>
      </xdr:nvPicPr>
      <xdr:blipFill>
        <a:blip r:embed="rId1"/>
        <a:stretch>
          <a:fillRect/>
        </a:stretch>
      </xdr:blipFill>
      <xdr:spPr>
        <a:xfrm>
          <a:off x="1009650" y="36188650"/>
          <a:ext cx="1027430" cy="173990"/>
        </a:xfrm>
        <a:prstGeom prst="rect">
          <a:avLst/>
        </a:prstGeom>
        <a:noFill/>
        <a:ln w="9525">
          <a:noFill/>
        </a:ln>
      </xdr:spPr>
    </xdr:pic>
    <xdr:clientData/>
  </xdr:twoCellAnchor>
  <xdr:twoCellAnchor editAs="oneCell">
    <xdr:from>
      <xdr:col>2</xdr:col>
      <xdr:colOff>0</xdr:colOff>
      <xdr:row>56</xdr:row>
      <xdr:rowOff>0</xdr:rowOff>
    </xdr:from>
    <xdr:to>
      <xdr:col>2</xdr:col>
      <xdr:colOff>1027430</xdr:colOff>
      <xdr:row>56</xdr:row>
      <xdr:rowOff>173990</xdr:rowOff>
    </xdr:to>
    <xdr:pic>
      <xdr:nvPicPr>
        <xdr:cNvPr id="18" name="Picture 1027" descr="clip_image2400" hidden="1"/>
        <xdr:cNvPicPr>
          <a:picLocks noChangeAspect="1"/>
        </xdr:cNvPicPr>
      </xdr:nvPicPr>
      <xdr:blipFill>
        <a:blip r:embed="rId1"/>
        <a:stretch>
          <a:fillRect/>
        </a:stretch>
      </xdr:blipFill>
      <xdr:spPr>
        <a:xfrm>
          <a:off x="1009650" y="36188650"/>
          <a:ext cx="1027430" cy="173990"/>
        </a:xfrm>
        <a:prstGeom prst="rect">
          <a:avLst/>
        </a:prstGeom>
        <a:noFill/>
        <a:ln w="9525">
          <a:noFill/>
        </a:ln>
      </xdr:spPr>
    </xdr:pic>
    <xdr:clientData/>
  </xdr:twoCellAnchor>
  <xdr:twoCellAnchor editAs="oneCell">
    <xdr:from>
      <xdr:col>2</xdr:col>
      <xdr:colOff>0</xdr:colOff>
      <xdr:row>56</xdr:row>
      <xdr:rowOff>0</xdr:rowOff>
    </xdr:from>
    <xdr:to>
      <xdr:col>2</xdr:col>
      <xdr:colOff>1027430</xdr:colOff>
      <xdr:row>56</xdr:row>
      <xdr:rowOff>173990</xdr:rowOff>
    </xdr:to>
    <xdr:pic>
      <xdr:nvPicPr>
        <xdr:cNvPr id="19" name="Picture 1027" descr="clip_image2400" hidden="1"/>
        <xdr:cNvPicPr>
          <a:picLocks noChangeAspect="1"/>
        </xdr:cNvPicPr>
      </xdr:nvPicPr>
      <xdr:blipFill>
        <a:blip r:embed="rId1"/>
        <a:stretch>
          <a:fillRect/>
        </a:stretch>
      </xdr:blipFill>
      <xdr:spPr>
        <a:xfrm>
          <a:off x="1009650" y="36188650"/>
          <a:ext cx="1027430" cy="173990"/>
        </a:xfrm>
        <a:prstGeom prst="rect">
          <a:avLst/>
        </a:prstGeom>
        <a:noFill/>
        <a:ln w="9525">
          <a:noFill/>
        </a:ln>
      </xdr:spPr>
    </xdr:pic>
    <xdr:clientData/>
  </xdr:twoCellAnchor>
  <xdr:twoCellAnchor editAs="oneCell">
    <xdr:from>
      <xdr:col>2</xdr:col>
      <xdr:colOff>0</xdr:colOff>
      <xdr:row>56</xdr:row>
      <xdr:rowOff>0</xdr:rowOff>
    </xdr:from>
    <xdr:to>
      <xdr:col>2</xdr:col>
      <xdr:colOff>1027430</xdr:colOff>
      <xdr:row>56</xdr:row>
      <xdr:rowOff>173990</xdr:rowOff>
    </xdr:to>
    <xdr:pic>
      <xdr:nvPicPr>
        <xdr:cNvPr id="20" name="Picture 1027" descr="clip_image2400" hidden="1"/>
        <xdr:cNvPicPr>
          <a:picLocks noChangeAspect="1"/>
        </xdr:cNvPicPr>
      </xdr:nvPicPr>
      <xdr:blipFill>
        <a:blip r:embed="rId1"/>
        <a:stretch>
          <a:fillRect/>
        </a:stretch>
      </xdr:blipFill>
      <xdr:spPr>
        <a:xfrm>
          <a:off x="1009650" y="36188650"/>
          <a:ext cx="1027430" cy="173990"/>
        </a:xfrm>
        <a:prstGeom prst="rect">
          <a:avLst/>
        </a:prstGeom>
        <a:noFill/>
        <a:ln w="9525">
          <a:noFill/>
        </a:ln>
      </xdr:spPr>
    </xdr:pic>
    <xdr:clientData/>
  </xdr:twoCellAnchor>
  <xdr:twoCellAnchor editAs="oneCell">
    <xdr:from>
      <xdr:col>2</xdr:col>
      <xdr:colOff>0</xdr:colOff>
      <xdr:row>56</xdr:row>
      <xdr:rowOff>0</xdr:rowOff>
    </xdr:from>
    <xdr:to>
      <xdr:col>2</xdr:col>
      <xdr:colOff>1027430</xdr:colOff>
      <xdr:row>56</xdr:row>
      <xdr:rowOff>173990</xdr:rowOff>
    </xdr:to>
    <xdr:pic>
      <xdr:nvPicPr>
        <xdr:cNvPr id="21" name="Picture 1027" descr="clip_image2400" hidden="1"/>
        <xdr:cNvPicPr>
          <a:picLocks noChangeAspect="1"/>
        </xdr:cNvPicPr>
      </xdr:nvPicPr>
      <xdr:blipFill>
        <a:blip r:embed="rId1"/>
        <a:stretch>
          <a:fillRect/>
        </a:stretch>
      </xdr:blipFill>
      <xdr:spPr>
        <a:xfrm>
          <a:off x="1009650" y="36188650"/>
          <a:ext cx="1027430" cy="173990"/>
        </a:xfrm>
        <a:prstGeom prst="rect">
          <a:avLst/>
        </a:prstGeom>
        <a:noFill/>
        <a:ln w="9525">
          <a:noFill/>
        </a:ln>
      </xdr:spPr>
    </xdr:pic>
    <xdr:clientData/>
  </xdr:twoCellAnchor>
  <xdr:twoCellAnchor editAs="oneCell">
    <xdr:from>
      <xdr:col>2</xdr:col>
      <xdr:colOff>0</xdr:colOff>
      <xdr:row>56</xdr:row>
      <xdr:rowOff>0</xdr:rowOff>
    </xdr:from>
    <xdr:to>
      <xdr:col>2</xdr:col>
      <xdr:colOff>1027430</xdr:colOff>
      <xdr:row>56</xdr:row>
      <xdr:rowOff>173990</xdr:rowOff>
    </xdr:to>
    <xdr:pic>
      <xdr:nvPicPr>
        <xdr:cNvPr id="22" name="Picture 1027" descr="clip_image2400" hidden="1"/>
        <xdr:cNvPicPr>
          <a:picLocks noChangeAspect="1"/>
        </xdr:cNvPicPr>
      </xdr:nvPicPr>
      <xdr:blipFill>
        <a:blip r:embed="rId1"/>
        <a:stretch>
          <a:fillRect/>
        </a:stretch>
      </xdr:blipFill>
      <xdr:spPr>
        <a:xfrm>
          <a:off x="1009650" y="36188650"/>
          <a:ext cx="1027430" cy="173990"/>
        </a:xfrm>
        <a:prstGeom prst="rect">
          <a:avLst/>
        </a:prstGeom>
        <a:noFill/>
        <a:ln w="9525">
          <a:noFill/>
        </a:ln>
      </xdr:spPr>
    </xdr:pic>
    <xdr:clientData/>
  </xdr:twoCellAnchor>
  <xdr:twoCellAnchor editAs="oneCell">
    <xdr:from>
      <xdr:col>2</xdr:col>
      <xdr:colOff>0</xdr:colOff>
      <xdr:row>56</xdr:row>
      <xdr:rowOff>0</xdr:rowOff>
    </xdr:from>
    <xdr:to>
      <xdr:col>2</xdr:col>
      <xdr:colOff>1027430</xdr:colOff>
      <xdr:row>56</xdr:row>
      <xdr:rowOff>173990</xdr:rowOff>
    </xdr:to>
    <xdr:pic>
      <xdr:nvPicPr>
        <xdr:cNvPr id="23" name="Picture 1027" descr="clip_image2400" hidden="1"/>
        <xdr:cNvPicPr>
          <a:picLocks noChangeAspect="1"/>
        </xdr:cNvPicPr>
      </xdr:nvPicPr>
      <xdr:blipFill>
        <a:blip r:embed="rId1"/>
        <a:stretch>
          <a:fillRect/>
        </a:stretch>
      </xdr:blipFill>
      <xdr:spPr>
        <a:xfrm>
          <a:off x="1009650" y="36188650"/>
          <a:ext cx="1027430" cy="173990"/>
        </a:xfrm>
        <a:prstGeom prst="rect">
          <a:avLst/>
        </a:prstGeom>
        <a:noFill/>
        <a:ln w="9525">
          <a:noFill/>
        </a:ln>
      </xdr:spPr>
    </xdr:pic>
    <xdr:clientData/>
  </xdr:twoCellAnchor>
  <xdr:twoCellAnchor editAs="oneCell">
    <xdr:from>
      <xdr:col>2</xdr:col>
      <xdr:colOff>0</xdr:colOff>
      <xdr:row>56</xdr:row>
      <xdr:rowOff>0</xdr:rowOff>
    </xdr:from>
    <xdr:to>
      <xdr:col>2</xdr:col>
      <xdr:colOff>1027430</xdr:colOff>
      <xdr:row>56</xdr:row>
      <xdr:rowOff>173990</xdr:rowOff>
    </xdr:to>
    <xdr:pic>
      <xdr:nvPicPr>
        <xdr:cNvPr id="24" name="Picture 1027" descr="clip_image2400" hidden="1"/>
        <xdr:cNvPicPr>
          <a:picLocks noChangeAspect="1"/>
        </xdr:cNvPicPr>
      </xdr:nvPicPr>
      <xdr:blipFill>
        <a:blip r:embed="rId1"/>
        <a:stretch>
          <a:fillRect/>
        </a:stretch>
      </xdr:blipFill>
      <xdr:spPr>
        <a:xfrm>
          <a:off x="1009650" y="36188650"/>
          <a:ext cx="1027430" cy="173990"/>
        </a:xfrm>
        <a:prstGeom prst="rect">
          <a:avLst/>
        </a:prstGeom>
        <a:noFill/>
        <a:ln w="9525">
          <a:noFill/>
        </a:ln>
      </xdr:spPr>
    </xdr:pic>
    <xdr:clientData/>
  </xdr:twoCellAnchor>
  <xdr:twoCellAnchor editAs="oneCell">
    <xdr:from>
      <xdr:col>2</xdr:col>
      <xdr:colOff>0</xdr:colOff>
      <xdr:row>56</xdr:row>
      <xdr:rowOff>0</xdr:rowOff>
    </xdr:from>
    <xdr:to>
      <xdr:col>2</xdr:col>
      <xdr:colOff>1027430</xdr:colOff>
      <xdr:row>56</xdr:row>
      <xdr:rowOff>173990</xdr:rowOff>
    </xdr:to>
    <xdr:pic>
      <xdr:nvPicPr>
        <xdr:cNvPr id="25" name="Picture 1027" descr="clip_image2400" hidden="1"/>
        <xdr:cNvPicPr>
          <a:picLocks noChangeAspect="1"/>
        </xdr:cNvPicPr>
      </xdr:nvPicPr>
      <xdr:blipFill>
        <a:blip r:embed="rId1"/>
        <a:stretch>
          <a:fillRect/>
        </a:stretch>
      </xdr:blipFill>
      <xdr:spPr>
        <a:xfrm>
          <a:off x="1009650" y="36188650"/>
          <a:ext cx="1027430" cy="173990"/>
        </a:xfrm>
        <a:prstGeom prst="rect">
          <a:avLst/>
        </a:prstGeom>
        <a:noFill/>
        <a:ln w="9525">
          <a:noFill/>
        </a:ln>
      </xdr:spPr>
    </xdr:pic>
    <xdr:clientData/>
  </xdr:twoCellAnchor>
  <xdr:twoCellAnchor editAs="oneCell">
    <xdr:from>
      <xdr:col>2</xdr:col>
      <xdr:colOff>0</xdr:colOff>
      <xdr:row>56</xdr:row>
      <xdr:rowOff>0</xdr:rowOff>
    </xdr:from>
    <xdr:to>
      <xdr:col>2</xdr:col>
      <xdr:colOff>1027430</xdr:colOff>
      <xdr:row>56</xdr:row>
      <xdr:rowOff>173990</xdr:rowOff>
    </xdr:to>
    <xdr:pic>
      <xdr:nvPicPr>
        <xdr:cNvPr id="26" name="Picture 1027" descr="clip_image2400" hidden="1"/>
        <xdr:cNvPicPr>
          <a:picLocks noChangeAspect="1"/>
        </xdr:cNvPicPr>
      </xdr:nvPicPr>
      <xdr:blipFill>
        <a:blip r:embed="rId1"/>
        <a:stretch>
          <a:fillRect/>
        </a:stretch>
      </xdr:blipFill>
      <xdr:spPr>
        <a:xfrm>
          <a:off x="1009650" y="36188650"/>
          <a:ext cx="1027430" cy="173990"/>
        </a:xfrm>
        <a:prstGeom prst="rect">
          <a:avLst/>
        </a:prstGeom>
        <a:noFill/>
        <a:ln w="9525">
          <a:noFill/>
        </a:ln>
      </xdr:spPr>
    </xdr:pic>
    <xdr:clientData/>
  </xdr:twoCellAnchor>
  <xdr:twoCellAnchor editAs="oneCell">
    <xdr:from>
      <xdr:col>2</xdr:col>
      <xdr:colOff>0</xdr:colOff>
      <xdr:row>56</xdr:row>
      <xdr:rowOff>0</xdr:rowOff>
    </xdr:from>
    <xdr:to>
      <xdr:col>2</xdr:col>
      <xdr:colOff>1027430</xdr:colOff>
      <xdr:row>56</xdr:row>
      <xdr:rowOff>173990</xdr:rowOff>
    </xdr:to>
    <xdr:pic>
      <xdr:nvPicPr>
        <xdr:cNvPr id="27" name="Picture 1027" descr="clip_image2400" hidden="1"/>
        <xdr:cNvPicPr>
          <a:picLocks noChangeAspect="1"/>
        </xdr:cNvPicPr>
      </xdr:nvPicPr>
      <xdr:blipFill>
        <a:blip r:embed="rId1"/>
        <a:stretch>
          <a:fillRect/>
        </a:stretch>
      </xdr:blipFill>
      <xdr:spPr>
        <a:xfrm>
          <a:off x="1009650" y="36188650"/>
          <a:ext cx="1027430" cy="173990"/>
        </a:xfrm>
        <a:prstGeom prst="rect">
          <a:avLst/>
        </a:prstGeom>
        <a:noFill/>
        <a:ln w="9525">
          <a:noFill/>
        </a:ln>
      </xdr:spPr>
    </xdr:pic>
    <xdr:clientData/>
  </xdr:twoCellAnchor>
  <xdr:twoCellAnchor editAs="oneCell">
    <xdr:from>
      <xdr:col>2</xdr:col>
      <xdr:colOff>0</xdr:colOff>
      <xdr:row>56</xdr:row>
      <xdr:rowOff>0</xdr:rowOff>
    </xdr:from>
    <xdr:to>
      <xdr:col>2</xdr:col>
      <xdr:colOff>1027430</xdr:colOff>
      <xdr:row>56</xdr:row>
      <xdr:rowOff>173990</xdr:rowOff>
    </xdr:to>
    <xdr:pic>
      <xdr:nvPicPr>
        <xdr:cNvPr id="28" name="Picture 1027" descr="clip_image2400" hidden="1"/>
        <xdr:cNvPicPr>
          <a:picLocks noChangeAspect="1"/>
        </xdr:cNvPicPr>
      </xdr:nvPicPr>
      <xdr:blipFill>
        <a:blip r:embed="rId1"/>
        <a:stretch>
          <a:fillRect/>
        </a:stretch>
      </xdr:blipFill>
      <xdr:spPr>
        <a:xfrm>
          <a:off x="1009650" y="36188650"/>
          <a:ext cx="1027430" cy="173990"/>
        </a:xfrm>
        <a:prstGeom prst="rect">
          <a:avLst/>
        </a:prstGeom>
        <a:noFill/>
        <a:ln w="9525">
          <a:noFill/>
        </a:ln>
      </xdr:spPr>
    </xdr:pic>
    <xdr:clientData/>
  </xdr:twoCellAnchor>
  <xdr:twoCellAnchor editAs="oneCell">
    <xdr:from>
      <xdr:col>2</xdr:col>
      <xdr:colOff>0</xdr:colOff>
      <xdr:row>56</xdr:row>
      <xdr:rowOff>0</xdr:rowOff>
    </xdr:from>
    <xdr:to>
      <xdr:col>2</xdr:col>
      <xdr:colOff>1027430</xdr:colOff>
      <xdr:row>56</xdr:row>
      <xdr:rowOff>173990</xdr:rowOff>
    </xdr:to>
    <xdr:pic>
      <xdr:nvPicPr>
        <xdr:cNvPr id="29" name="Picture 1027" descr="clip_image2400" hidden="1"/>
        <xdr:cNvPicPr>
          <a:picLocks noChangeAspect="1"/>
        </xdr:cNvPicPr>
      </xdr:nvPicPr>
      <xdr:blipFill>
        <a:blip r:embed="rId1"/>
        <a:stretch>
          <a:fillRect/>
        </a:stretch>
      </xdr:blipFill>
      <xdr:spPr>
        <a:xfrm>
          <a:off x="1009650" y="36188650"/>
          <a:ext cx="1027430" cy="173990"/>
        </a:xfrm>
        <a:prstGeom prst="rect">
          <a:avLst/>
        </a:prstGeom>
        <a:noFill/>
        <a:ln w="9525">
          <a:noFill/>
        </a:ln>
      </xdr:spPr>
    </xdr:pic>
    <xdr:clientData/>
  </xdr:twoCellAnchor>
  <xdr:twoCellAnchor editAs="oneCell">
    <xdr:from>
      <xdr:col>2</xdr:col>
      <xdr:colOff>0</xdr:colOff>
      <xdr:row>56</xdr:row>
      <xdr:rowOff>0</xdr:rowOff>
    </xdr:from>
    <xdr:to>
      <xdr:col>2</xdr:col>
      <xdr:colOff>1027430</xdr:colOff>
      <xdr:row>56</xdr:row>
      <xdr:rowOff>173990</xdr:rowOff>
    </xdr:to>
    <xdr:pic>
      <xdr:nvPicPr>
        <xdr:cNvPr id="30" name="Picture 1027" descr="clip_image2400" hidden="1"/>
        <xdr:cNvPicPr>
          <a:picLocks noChangeAspect="1"/>
        </xdr:cNvPicPr>
      </xdr:nvPicPr>
      <xdr:blipFill>
        <a:blip r:embed="rId1"/>
        <a:stretch>
          <a:fillRect/>
        </a:stretch>
      </xdr:blipFill>
      <xdr:spPr>
        <a:xfrm>
          <a:off x="1009650" y="36188650"/>
          <a:ext cx="1027430" cy="173990"/>
        </a:xfrm>
        <a:prstGeom prst="rect">
          <a:avLst/>
        </a:prstGeom>
        <a:noFill/>
        <a:ln w="9525">
          <a:noFill/>
        </a:ln>
      </xdr:spPr>
    </xdr:pic>
    <xdr:clientData/>
  </xdr:twoCellAnchor>
  <xdr:twoCellAnchor editAs="oneCell">
    <xdr:from>
      <xdr:col>2</xdr:col>
      <xdr:colOff>0</xdr:colOff>
      <xdr:row>56</xdr:row>
      <xdr:rowOff>0</xdr:rowOff>
    </xdr:from>
    <xdr:to>
      <xdr:col>2</xdr:col>
      <xdr:colOff>1027430</xdr:colOff>
      <xdr:row>56</xdr:row>
      <xdr:rowOff>173990</xdr:rowOff>
    </xdr:to>
    <xdr:pic>
      <xdr:nvPicPr>
        <xdr:cNvPr id="31" name="Picture 1027" descr="clip_image2400" hidden="1"/>
        <xdr:cNvPicPr>
          <a:picLocks noChangeAspect="1"/>
        </xdr:cNvPicPr>
      </xdr:nvPicPr>
      <xdr:blipFill>
        <a:blip r:embed="rId1"/>
        <a:stretch>
          <a:fillRect/>
        </a:stretch>
      </xdr:blipFill>
      <xdr:spPr>
        <a:xfrm>
          <a:off x="1009650" y="36188650"/>
          <a:ext cx="1027430" cy="173990"/>
        </a:xfrm>
        <a:prstGeom prst="rect">
          <a:avLst/>
        </a:prstGeom>
        <a:noFill/>
        <a:ln w="9525">
          <a:noFill/>
        </a:ln>
      </xdr:spPr>
    </xdr:pic>
    <xdr:clientData/>
  </xdr:twoCellAnchor>
  <xdr:twoCellAnchor editAs="oneCell">
    <xdr:from>
      <xdr:col>2</xdr:col>
      <xdr:colOff>0</xdr:colOff>
      <xdr:row>56</xdr:row>
      <xdr:rowOff>0</xdr:rowOff>
    </xdr:from>
    <xdr:to>
      <xdr:col>2</xdr:col>
      <xdr:colOff>1027430</xdr:colOff>
      <xdr:row>56</xdr:row>
      <xdr:rowOff>173990</xdr:rowOff>
    </xdr:to>
    <xdr:pic>
      <xdr:nvPicPr>
        <xdr:cNvPr id="32" name="Picture 1027" descr="clip_image2400" hidden="1"/>
        <xdr:cNvPicPr>
          <a:picLocks noChangeAspect="1"/>
        </xdr:cNvPicPr>
      </xdr:nvPicPr>
      <xdr:blipFill>
        <a:blip r:embed="rId1"/>
        <a:stretch>
          <a:fillRect/>
        </a:stretch>
      </xdr:blipFill>
      <xdr:spPr>
        <a:xfrm>
          <a:off x="1009650" y="36188650"/>
          <a:ext cx="1027430" cy="173990"/>
        </a:xfrm>
        <a:prstGeom prst="rect">
          <a:avLst/>
        </a:prstGeom>
        <a:noFill/>
        <a:ln w="9525">
          <a:noFill/>
        </a:ln>
      </xdr:spPr>
    </xdr:pic>
    <xdr:clientData/>
  </xdr:twoCellAnchor>
  <xdr:twoCellAnchor editAs="oneCell">
    <xdr:from>
      <xdr:col>2</xdr:col>
      <xdr:colOff>0</xdr:colOff>
      <xdr:row>56</xdr:row>
      <xdr:rowOff>0</xdr:rowOff>
    </xdr:from>
    <xdr:to>
      <xdr:col>2</xdr:col>
      <xdr:colOff>1027430</xdr:colOff>
      <xdr:row>56</xdr:row>
      <xdr:rowOff>173990</xdr:rowOff>
    </xdr:to>
    <xdr:pic>
      <xdr:nvPicPr>
        <xdr:cNvPr id="33" name="Picture 1027" descr="clip_image2400" hidden="1"/>
        <xdr:cNvPicPr>
          <a:picLocks noChangeAspect="1"/>
        </xdr:cNvPicPr>
      </xdr:nvPicPr>
      <xdr:blipFill>
        <a:blip r:embed="rId1"/>
        <a:stretch>
          <a:fillRect/>
        </a:stretch>
      </xdr:blipFill>
      <xdr:spPr>
        <a:xfrm>
          <a:off x="1009650" y="36188650"/>
          <a:ext cx="1027430" cy="173990"/>
        </a:xfrm>
        <a:prstGeom prst="rect">
          <a:avLst/>
        </a:prstGeom>
        <a:noFill/>
        <a:ln w="9525">
          <a:noFill/>
        </a:ln>
      </xdr:spPr>
    </xdr:pic>
    <xdr:clientData/>
  </xdr:twoCellAnchor>
  <xdr:twoCellAnchor editAs="oneCell">
    <xdr:from>
      <xdr:col>2</xdr:col>
      <xdr:colOff>0</xdr:colOff>
      <xdr:row>56</xdr:row>
      <xdr:rowOff>0</xdr:rowOff>
    </xdr:from>
    <xdr:to>
      <xdr:col>2</xdr:col>
      <xdr:colOff>1027430</xdr:colOff>
      <xdr:row>56</xdr:row>
      <xdr:rowOff>173990</xdr:rowOff>
    </xdr:to>
    <xdr:pic>
      <xdr:nvPicPr>
        <xdr:cNvPr id="34" name="Picture 1027" descr="clip_image2400" hidden="1"/>
        <xdr:cNvPicPr>
          <a:picLocks noChangeAspect="1"/>
        </xdr:cNvPicPr>
      </xdr:nvPicPr>
      <xdr:blipFill>
        <a:blip r:embed="rId1"/>
        <a:stretch>
          <a:fillRect/>
        </a:stretch>
      </xdr:blipFill>
      <xdr:spPr>
        <a:xfrm>
          <a:off x="1009650" y="36188650"/>
          <a:ext cx="1027430" cy="173990"/>
        </a:xfrm>
        <a:prstGeom prst="rect">
          <a:avLst/>
        </a:prstGeom>
        <a:noFill/>
        <a:ln w="9525">
          <a:noFill/>
        </a:ln>
      </xdr:spPr>
    </xdr:pic>
    <xdr:clientData/>
  </xdr:twoCellAnchor>
  <xdr:twoCellAnchor editAs="oneCell">
    <xdr:from>
      <xdr:col>2</xdr:col>
      <xdr:colOff>0</xdr:colOff>
      <xdr:row>56</xdr:row>
      <xdr:rowOff>0</xdr:rowOff>
    </xdr:from>
    <xdr:to>
      <xdr:col>2</xdr:col>
      <xdr:colOff>1027430</xdr:colOff>
      <xdr:row>56</xdr:row>
      <xdr:rowOff>173990</xdr:rowOff>
    </xdr:to>
    <xdr:pic>
      <xdr:nvPicPr>
        <xdr:cNvPr id="35" name="Picture 1027" descr="clip_image2400" hidden="1"/>
        <xdr:cNvPicPr>
          <a:picLocks noChangeAspect="1"/>
        </xdr:cNvPicPr>
      </xdr:nvPicPr>
      <xdr:blipFill>
        <a:blip r:embed="rId1"/>
        <a:stretch>
          <a:fillRect/>
        </a:stretch>
      </xdr:blipFill>
      <xdr:spPr>
        <a:xfrm>
          <a:off x="1009650" y="36188650"/>
          <a:ext cx="1027430" cy="173990"/>
        </a:xfrm>
        <a:prstGeom prst="rect">
          <a:avLst/>
        </a:prstGeom>
        <a:noFill/>
        <a:ln w="9525">
          <a:noFill/>
        </a:ln>
      </xdr:spPr>
    </xdr:pic>
    <xdr:clientData/>
  </xdr:twoCellAnchor>
  <xdr:twoCellAnchor editAs="oneCell">
    <xdr:from>
      <xdr:col>2</xdr:col>
      <xdr:colOff>0</xdr:colOff>
      <xdr:row>56</xdr:row>
      <xdr:rowOff>0</xdr:rowOff>
    </xdr:from>
    <xdr:to>
      <xdr:col>2</xdr:col>
      <xdr:colOff>1027430</xdr:colOff>
      <xdr:row>56</xdr:row>
      <xdr:rowOff>173990</xdr:rowOff>
    </xdr:to>
    <xdr:pic>
      <xdr:nvPicPr>
        <xdr:cNvPr id="36" name="Picture 1027" descr="clip_image2400" hidden="1"/>
        <xdr:cNvPicPr>
          <a:picLocks noChangeAspect="1"/>
        </xdr:cNvPicPr>
      </xdr:nvPicPr>
      <xdr:blipFill>
        <a:blip r:embed="rId1"/>
        <a:stretch>
          <a:fillRect/>
        </a:stretch>
      </xdr:blipFill>
      <xdr:spPr>
        <a:xfrm>
          <a:off x="1009650" y="36188650"/>
          <a:ext cx="1027430" cy="173990"/>
        </a:xfrm>
        <a:prstGeom prst="rect">
          <a:avLst/>
        </a:prstGeom>
        <a:noFill/>
        <a:ln w="9525">
          <a:noFill/>
        </a:ln>
      </xdr:spPr>
    </xdr:pic>
    <xdr:clientData/>
  </xdr:twoCellAnchor>
  <xdr:twoCellAnchor editAs="oneCell">
    <xdr:from>
      <xdr:col>2</xdr:col>
      <xdr:colOff>0</xdr:colOff>
      <xdr:row>56</xdr:row>
      <xdr:rowOff>0</xdr:rowOff>
    </xdr:from>
    <xdr:to>
      <xdr:col>2</xdr:col>
      <xdr:colOff>1027430</xdr:colOff>
      <xdr:row>56</xdr:row>
      <xdr:rowOff>173990</xdr:rowOff>
    </xdr:to>
    <xdr:pic>
      <xdr:nvPicPr>
        <xdr:cNvPr id="37" name="Picture 1027" descr="clip_image2400" hidden="1"/>
        <xdr:cNvPicPr>
          <a:picLocks noChangeAspect="1"/>
        </xdr:cNvPicPr>
      </xdr:nvPicPr>
      <xdr:blipFill>
        <a:blip r:embed="rId1"/>
        <a:stretch>
          <a:fillRect/>
        </a:stretch>
      </xdr:blipFill>
      <xdr:spPr>
        <a:xfrm>
          <a:off x="1009650" y="36188650"/>
          <a:ext cx="1027430" cy="173990"/>
        </a:xfrm>
        <a:prstGeom prst="rect">
          <a:avLst/>
        </a:prstGeom>
        <a:noFill/>
        <a:ln w="9525">
          <a:noFill/>
        </a:ln>
      </xdr:spPr>
    </xdr:pic>
    <xdr:clientData/>
  </xdr:twoCellAnchor>
  <xdr:twoCellAnchor editAs="oneCell">
    <xdr:from>
      <xdr:col>2</xdr:col>
      <xdr:colOff>0</xdr:colOff>
      <xdr:row>56</xdr:row>
      <xdr:rowOff>0</xdr:rowOff>
    </xdr:from>
    <xdr:to>
      <xdr:col>2</xdr:col>
      <xdr:colOff>1025525</xdr:colOff>
      <xdr:row>56</xdr:row>
      <xdr:rowOff>173990</xdr:rowOff>
    </xdr:to>
    <xdr:pic>
      <xdr:nvPicPr>
        <xdr:cNvPr id="38" name="Picture 1027" descr="clip_image2400" hidden="1"/>
        <xdr:cNvPicPr>
          <a:picLocks noChangeAspect="1"/>
        </xdr:cNvPicPr>
      </xdr:nvPicPr>
      <xdr:blipFill>
        <a:blip r:embed="rId1"/>
        <a:stretch>
          <a:fillRect/>
        </a:stretch>
      </xdr:blipFill>
      <xdr:spPr>
        <a:xfrm>
          <a:off x="1009650" y="36188650"/>
          <a:ext cx="1025525" cy="173990"/>
        </a:xfrm>
        <a:prstGeom prst="rect">
          <a:avLst/>
        </a:prstGeom>
        <a:noFill/>
        <a:ln w="9525">
          <a:noFill/>
        </a:ln>
      </xdr:spPr>
    </xdr:pic>
    <xdr:clientData/>
  </xdr:twoCellAnchor>
  <xdr:twoCellAnchor editAs="oneCell">
    <xdr:from>
      <xdr:col>2</xdr:col>
      <xdr:colOff>0</xdr:colOff>
      <xdr:row>56</xdr:row>
      <xdr:rowOff>0</xdr:rowOff>
    </xdr:from>
    <xdr:to>
      <xdr:col>2</xdr:col>
      <xdr:colOff>1025525</xdr:colOff>
      <xdr:row>56</xdr:row>
      <xdr:rowOff>173990</xdr:rowOff>
    </xdr:to>
    <xdr:pic>
      <xdr:nvPicPr>
        <xdr:cNvPr id="39" name="Picture 1027" descr="clip_image2400" hidden="1"/>
        <xdr:cNvPicPr>
          <a:picLocks noChangeAspect="1"/>
        </xdr:cNvPicPr>
      </xdr:nvPicPr>
      <xdr:blipFill>
        <a:blip r:embed="rId1"/>
        <a:stretch>
          <a:fillRect/>
        </a:stretch>
      </xdr:blipFill>
      <xdr:spPr>
        <a:xfrm>
          <a:off x="1009650" y="36188650"/>
          <a:ext cx="1025525" cy="173990"/>
        </a:xfrm>
        <a:prstGeom prst="rect">
          <a:avLst/>
        </a:prstGeom>
        <a:noFill/>
        <a:ln w="9525">
          <a:noFill/>
        </a:ln>
      </xdr:spPr>
    </xdr:pic>
    <xdr:clientData/>
  </xdr:twoCellAnchor>
  <xdr:twoCellAnchor editAs="oneCell">
    <xdr:from>
      <xdr:col>2</xdr:col>
      <xdr:colOff>0</xdr:colOff>
      <xdr:row>56</xdr:row>
      <xdr:rowOff>0</xdr:rowOff>
    </xdr:from>
    <xdr:to>
      <xdr:col>2</xdr:col>
      <xdr:colOff>1025525</xdr:colOff>
      <xdr:row>56</xdr:row>
      <xdr:rowOff>173990</xdr:rowOff>
    </xdr:to>
    <xdr:pic>
      <xdr:nvPicPr>
        <xdr:cNvPr id="40" name="Picture 1027" descr="clip_image2400" hidden="1"/>
        <xdr:cNvPicPr>
          <a:picLocks noChangeAspect="1"/>
        </xdr:cNvPicPr>
      </xdr:nvPicPr>
      <xdr:blipFill>
        <a:blip r:embed="rId1"/>
        <a:stretch>
          <a:fillRect/>
        </a:stretch>
      </xdr:blipFill>
      <xdr:spPr>
        <a:xfrm>
          <a:off x="1009650" y="36188650"/>
          <a:ext cx="1025525" cy="173990"/>
        </a:xfrm>
        <a:prstGeom prst="rect">
          <a:avLst/>
        </a:prstGeom>
        <a:noFill/>
        <a:ln w="9525">
          <a:noFill/>
        </a:ln>
      </xdr:spPr>
    </xdr:pic>
    <xdr:clientData/>
  </xdr:twoCellAnchor>
  <xdr:twoCellAnchor editAs="oneCell">
    <xdr:from>
      <xdr:col>2</xdr:col>
      <xdr:colOff>0</xdr:colOff>
      <xdr:row>56</xdr:row>
      <xdr:rowOff>0</xdr:rowOff>
    </xdr:from>
    <xdr:to>
      <xdr:col>2</xdr:col>
      <xdr:colOff>1025525</xdr:colOff>
      <xdr:row>56</xdr:row>
      <xdr:rowOff>173990</xdr:rowOff>
    </xdr:to>
    <xdr:pic>
      <xdr:nvPicPr>
        <xdr:cNvPr id="41" name="Picture 1027" descr="clip_image2400" hidden="1"/>
        <xdr:cNvPicPr>
          <a:picLocks noChangeAspect="1"/>
        </xdr:cNvPicPr>
      </xdr:nvPicPr>
      <xdr:blipFill>
        <a:blip r:embed="rId1"/>
        <a:stretch>
          <a:fillRect/>
        </a:stretch>
      </xdr:blipFill>
      <xdr:spPr>
        <a:xfrm>
          <a:off x="1009650" y="36188650"/>
          <a:ext cx="1025525" cy="173990"/>
        </a:xfrm>
        <a:prstGeom prst="rect">
          <a:avLst/>
        </a:prstGeom>
        <a:noFill/>
        <a:ln w="9525">
          <a:noFill/>
        </a:ln>
      </xdr:spPr>
    </xdr:pic>
    <xdr:clientData/>
  </xdr:twoCellAnchor>
  <xdr:twoCellAnchor editAs="oneCell">
    <xdr:from>
      <xdr:col>2</xdr:col>
      <xdr:colOff>0</xdr:colOff>
      <xdr:row>56</xdr:row>
      <xdr:rowOff>0</xdr:rowOff>
    </xdr:from>
    <xdr:to>
      <xdr:col>2</xdr:col>
      <xdr:colOff>1025525</xdr:colOff>
      <xdr:row>56</xdr:row>
      <xdr:rowOff>173990</xdr:rowOff>
    </xdr:to>
    <xdr:pic>
      <xdr:nvPicPr>
        <xdr:cNvPr id="42" name="Picture 1027" descr="clip_image2400" hidden="1"/>
        <xdr:cNvPicPr>
          <a:picLocks noChangeAspect="1"/>
        </xdr:cNvPicPr>
      </xdr:nvPicPr>
      <xdr:blipFill>
        <a:blip r:embed="rId1"/>
        <a:stretch>
          <a:fillRect/>
        </a:stretch>
      </xdr:blipFill>
      <xdr:spPr>
        <a:xfrm>
          <a:off x="1009650" y="36188650"/>
          <a:ext cx="1025525" cy="173990"/>
        </a:xfrm>
        <a:prstGeom prst="rect">
          <a:avLst/>
        </a:prstGeom>
        <a:noFill/>
        <a:ln w="9525">
          <a:noFill/>
        </a:ln>
      </xdr:spPr>
    </xdr:pic>
    <xdr:clientData/>
  </xdr:twoCellAnchor>
  <xdr:twoCellAnchor editAs="oneCell">
    <xdr:from>
      <xdr:col>2</xdr:col>
      <xdr:colOff>0</xdr:colOff>
      <xdr:row>56</xdr:row>
      <xdr:rowOff>0</xdr:rowOff>
    </xdr:from>
    <xdr:to>
      <xdr:col>2</xdr:col>
      <xdr:colOff>1025525</xdr:colOff>
      <xdr:row>56</xdr:row>
      <xdr:rowOff>173990</xdr:rowOff>
    </xdr:to>
    <xdr:pic>
      <xdr:nvPicPr>
        <xdr:cNvPr id="43" name="Picture 1027" descr="clip_image2400" hidden="1"/>
        <xdr:cNvPicPr>
          <a:picLocks noChangeAspect="1"/>
        </xdr:cNvPicPr>
      </xdr:nvPicPr>
      <xdr:blipFill>
        <a:blip r:embed="rId1"/>
        <a:stretch>
          <a:fillRect/>
        </a:stretch>
      </xdr:blipFill>
      <xdr:spPr>
        <a:xfrm>
          <a:off x="1009650" y="36188650"/>
          <a:ext cx="1025525" cy="173990"/>
        </a:xfrm>
        <a:prstGeom prst="rect">
          <a:avLst/>
        </a:prstGeom>
        <a:noFill/>
        <a:ln w="9525">
          <a:noFill/>
        </a:ln>
      </xdr:spPr>
    </xdr:pic>
    <xdr:clientData/>
  </xdr:twoCellAnchor>
  <xdr:twoCellAnchor editAs="oneCell">
    <xdr:from>
      <xdr:col>2</xdr:col>
      <xdr:colOff>0</xdr:colOff>
      <xdr:row>56</xdr:row>
      <xdr:rowOff>0</xdr:rowOff>
    </xdr:from>
    <xdr:to>
      <xdr:col>2</xdr:col>
      <xdr:colOff>1025525</xdr:colOff>
      <xdr:row>56</xdr:row>
      <xdr:rowOff>173990</xdr:rowOff>
    </xdr:to>
    <xdr:pic>
      <xdr:nvPicPr>
        <xdr:cNvPr id="44" name="Picture 1027" descr="clip_image2400" hidden="1"/>
        <xdr:cNvPicPr>
          <a:picLocks noChangeAspect="1"/>
        </xdr:cNvPicPr>
      </xdr:nvPicPr>
      <xdr:blipFill>
        <a:blip r:embed="rId1"/>
        <a:stretch>
          <a:fillRect/>
        </a:stretch>
      </xdr:blipFill>
      <xdr:spPr>
        <a:xfrm>
          <a:off x="1009650" y="36188650"/>
          <a:ext cx="1025525" cy="173990"/>
        </a:xfrm>
        <a:prstGeom prst="rect">
          <a:avLst/>
        </a:prstGeom>
        <a:noFill/>
        <a:ln w="9525">
          <a:noFill/>
        </a:ln>
      </xdr:spPr>
    </xdr:pic>
    <xdr:clientData/>
  </xdr:twoCellAnchor>
  <xdr:twoCellAnchor editAs="oneCell">
    <xdr:from>
      <xdr:col>2</xdr:col>
      <xdr:colOff>0</xdr:colOff>
      <xdr:row>56</xdr:row>
      <xdr:rowOff>0</xdr:rowOff>
    </xdr:from>
    <xdr:to>
      <xdr:col>2</xdr:col>
      <xdr:colOff>1025525</xdr:colOff>
      <xdr:row>56</xdr:row>
      <xdr:rowOff>173990</xdr:rowOff>
    </xdr:to>
    <xdr:pic>
      <xdr:nvPicPr>
        <xdr:cNvPr id="45" name="Picture 1027" descr="clip_image2400" hidden="1"/>
        <xdr:cNvPicPr>
          <a:picLocks noChangeAspect="1"/>
        </xdr:cNvPicPr>
      </xdr:nvPicPr>
      <xdr:blipFill>
        <a:blip r:embed="rId1"/>
        <a:stretch>
          <a:fillRect/>
        </a:stretch>
      </xdr:blipFill>
      <xdr:spPr>
        <a:xfrm>
          <a:off x="1009650" y="36188650"/>
          <a:ext cx="1025525" cy="173990"/>
        </a:xfrm>
        <a:prstGeom prst="rect">
          <a:avLst/>
        </a:prstGeom>
        <a:noFill/>
        <a:ln w="9525">
          <a:noFill/>
        </a:ln>
      </xdr:spPr>
    </xdr:pic>
    <xdr:clientData/>
  </xdr:twoCellAnchor>
  <xdr:twoCellAnchor editAs="oneCell">
    <xdr:from>
      <xdr:col>2</xdr:col>
      <xdr:colOff>0</xdr:colOff>
      <xdr:row>56</xdr:row>
      <xdr:rowOff>0</xdr:rowOff>
    </xdr:from>
    <xdr:to>
      <xdr:col>2</xdr:col>
      <xdr:colOff>1025525</xdr:colOff>
      <xdr:row>56</xdr:row>
      <xdr:rowOff>173990</xdr:rowOff>
    </xdr:to>
    <xdr:pic>
      <xdr:nvPicPr>
        <xdr:cNvPr id="46" name="Picture 1027" descr="clip_image2400" hidden="1"/>
        <xdr:cNvPicPr>
          <a:picLocks noChangeAspect="1"/>
        </xdr:cNvPicPr>
      </xdr:nvPicPr>
      <xdr:blipFill>
        <a:blip r:embed="rId1"/>
        <a:stretch>
          <a:fillRect/>
        </a:stretch>
      </xdr:blipFill>
      <xdr:spPr>
        <a:xfrm>
          <a:off x="1009650" y="36188650"/>
          <a:ext cx="1025525" cy="173990"/>
        </a:xfrm>
        <a:prstGeom prst="rect">
          <a:avLst/>
        </a:prstGeom>
        <a:noFill/>
        <a:ln w="9525">
          <a:noFill/>
        </a:ln>
      </xdr:spPr>
    </xdr:pic>
    <xdr:clientData/>
  </xdr:twoCellAnchor>
  <xdr:twoCellAnchor editAs="oneCell">
    <xdr:from>
      <xdr:col>2</xdr:col>
      <xdr:colOff>0</xdr:colOff>
      <xdr:row>56</xdr:row>
      <xdr:rowOff>0</xdr:rowOff>
    </xdr:from>
    <xdr:to>
      <xdr:col>2</xdr:col>
      <xdr:colOff>1025525</xdr:colOff>
      <xdr:row>56</xdr:row>
      <xdr:rowOff>173990</xdr:rowOff>
    </xdr:to>
    <xdr:pic>
      <xdr:nvPicPr>
        <xdr:cNvPr id="47" name="Picture 1027" descr="clip_image2400" hidden="1"/>
        <xdr:cNvPicPr>
          <a:picLocks noChangeAspect="1"/>
        </xdr:cNvPicPr>
      </xdr:nvPicPr>
      <xdr:blipFill>
        <a:blip r:embed="rId1"/>
        <a:stretch>
          <a:fillRect/>
        </a:stretch>
      </xdr:blipFill>
      <xdr:spPr>
        <a:xfrm>
          <a:off x="1009650" y="36188650"/>
          <a:ext cx="1025525" cy="173990"/>
        </a:xfrm>
        <a:prstGeom prst="rect">
          <a:avLst/>
        </a:prstGeom>
        <a:noFill/>
        <a:ln w="9525">
          <a:noFill/>
        </a:ln>
      </xdr:spPr>
    </xdr:pic>
    <xdr:clientData/>
  </xdr:twoCellAnchor>
  <xdr:twoCellAnchor editAs="oneCell">
    <xdr:from>
      <xdr:col>2</xdr:col>
      <xdr:colOff>0</xdr:colOff>
      <xdr:row>56</xdr:row>
      <xdr:rowOff>0</xdr:rowOff>
    </xdr:from>
    <xdr:to>
      <xdr:col>2</xdr:col>
      <xdr:colOff>1025525</xdr:colOff>
      <xdr:row>56</xdr:row>
      <xdr:rowOff>173990</xdr:rowOff>
    </xdr:to>
    <xdr:pic>
      <xdr:nvPicPr>
        <xdr:cNvPr id="48" name="Picture 1027" descr="clip_image2400" hidden="1"/>
        <xdr:cNvPicPr>
          <a:picLocks noChangeAspect="1"/>
        </xdr:cNvPicPr>
      </xdr:nvPicPr>
      <xdr:blipFill>
        <a:blip r:embed="rId1"/>
        <a:stretch>
          <a:fillRect/>
        </a:stretch>
      </xdr:blipFill>
      <xdr:spPr>
        <a:xfrm>
          <a:off x="1009650" y="36188650"/>
          <a:ext cx="1025525" cy="173990"/>
        </a:xfrm>
        <a:prstGeom prst="rect">
          <a:avLst/>
        </a:prstGeom>
        <a:noFill/>
        <a:ln w="9525">
          <a:noFill/>
        </a:ln>
      </xdr:spPr>
    </xdr:pic>
    <xdr:clientData/>
  </xdr:twoCellAnchor>
  <xdr:twoCellAnchor editAs="oneCell">
    <xdr:from>
      <xdr:col>2</xdr:col>
      <xdr:colOff>0</xdr:colOff>
      <xdr:row>56</xdr:row>
      <xdr:rowOff>0</xdr:rowOff>
    </xdr:from>
    <xdr:to>
      <xdr:col>2</xdr:col>
      <xdr:colOff>1025525</xdr:colOff>
      <xdr:row>56</xdr:row>
      <xdr:rowOff>173990</xdr:rowOff>
    </xdr:to>
    <xdr:pic>
      <xdr:nvPicPr>
        <xdr:cNvPr id="49" name="Picture 1027" descr="clip_image2400" hidden="1"/>
        <xdr:cNvPicPr>
          <a:picLocks noChangeAspect="1"/>
        </xdr:cNvPicPr>
      </xdr:nvPicPr>
      <xdr:blipFill>
        <a:blip r:embed="rId1"/>
        <a:stretch>
          <a:fillRect/>
        </a:stretch>
      </xdr:blipFill>
      <xdr:spPr>
        <a:xfrm>
          <a:off x="1009650" y="36188650"/>
          <a:ext cx="1025525" cy="173990"/>
        </a:xfrm>
        <a:prstGeom prst="rect">
          <a:avLst/>
        </a:prstGeom>
        <a:noFill/>
        <a:ln w="9525">
          <a:noFill/>
        </a:ln>
      </xdr:spPr>
    </xdr:pic>
    <xdr:clientData/>
  </xdr:twoCellAnchor>
  <xdr:twoCellAnchor editAs="oneCell">
    <xdr:from>
      <xdr:col>2</xdr:col>
      <xdr:colOff>0</xdr:colOff>
      <xdr:row>56</xdr:row>
      <xdr:rowOff>0</xdr:rowOff>
    </xdr:from>
    <xdr:to>
      <xdr:col>2</xdr:col>
      <xdr:colOff>1025525</xdr:colOff>
      <xdr:row>56</xdr:row>
      <xdr:rowOff>173990</xdr:rowOff>
    </xdr:to>
    <xdr:pic>
      <xdr:nvPicPr>
        <xdr:cNvPr id="50" name="Picture 1027" descr="clip_image2400" hidden="1"/>
        <xdr:cNvPicPr>
          <a:picLocks noChangeAspect="1"/>
        </xdr:cNvPicPr>
      </xdr:nvPicPr>
      <xdr:blipFill>
        <a:blip r:embed="rId1"/>
        <a:stretch>
          <a:fillRect/>
        </a:stretch>
      </xdr:blipFill>
      <xdr:spPr>
        <a:xfrm>
          <a:off x="1009650" y="36188650"/>
          <a:ext cx="1025525" cy="173990"/>
        </a:xfrm>
        <a:prstGeom prst="rect">
          <a:avLst/>
        </a:prstGeom>
        <a:noFill/>
        <a:ln w="9525">
          <a:noFill/>
        </a:ln>
      </xdr:spPr>
    </xdr:pic>
    <xdr:clientData/>
  </xdr:twoCellAnchor>
  <xdr:twoCellAnchor editAs="oneCell">
    <xdr:from>
      <xdr:col>2</xdr:col>
      <xdr:colOff>0</xdr:colOff>
      <xdr:row>56</xdr:row>
      <xdr:rowOff>0</xdr:rowOff>
    </xdr:from>
    <xdr:to>
      <xdr:col>2</xdr:col>
      <xdr:colOff>1025525</xdr:colOff>
      <xdr:row>56</xdr:row>
      <xdr:rowOff>173990</xdr:rowOff>
    </xdr:to>
    <xdr:pic>
      <xdr:nvPicPr>
        <xdr:cNvPr id="51" name="Picture 1027" descr="clip_image2400" hidden="1"/>
        <xdr:cNvPicPr>
          <a:picLocks noChangeAspect="1"/>
        </xdr:cNvPicPr>
      </xdr:nvPicPr>
      <xdr:blipFill>
        <a:blip r:embed="rId1"/>
        <a:stretch>
          <a:fillRect/>
        </a:stretch>
      </xdr:blipFill>
      <xdr:spPr>
        <a:xfrm>
          <a:off x="1009650" y="36188650"/>
          <a:ext cx="1025525" cy="173990"/>
        </a:xfrm>
        <a:prstGeom prst="rect">
          <a:avLst/>
        </a:prstGeom>
        <a:noFill/>
        <a:ln w="9525">
          <a:noFill/>
        </a:ln>
      </xdr:spPr>
    </xdr:pic>
    <xdr:clientData/>
  </xdr:twoCellAnchor>
  <xdr:twoCellAnchor editAs="oneCell">
    <xdr:from>
      <xdr:col>2</xdr:col>
      <xdr:colOff>0</xdr:colOff>
      <xdr:row>56</xdr:row>
      <xdr:rowOff>0</xdr:rowOff>
    </xdr:from>
    <xdr:to>
      <xdr:col>2</xdr:col>
      <xdr:colOff>1025525</xdr:colOff>
      <xdr:row>56</xdr:row>
      <xdr:rowOff>173990</xdr:rowOff>
    </xdr:to>
    <xdr:pic>
      <xdr:nvPicPr>
        <xdr:cNvPr id="52" name="Picture 1027" descr="clip_image2400" hidden="1"/>
        <xdr:cNvPicPr>
          <a:picLocks noChangeAspect="1"/>
        </xdr:cNvPicPr>
      </xdr:nvPicPr>
      <xdr:blipFill>
        <a:blip r:embed="rId1"/>
        <a:stretch>
          <a:fillRect/>
        </a:stretch>
      </xdr:blipFill>
      <xdr:spPr>
        <a:xfrm>
          <a:off x="1009650" y="36188650"/>
          <a:ext cx="1025525" cy="173990"/>
        </a:xfrm>
        <a:prstGeom prst="rect">
          <a:avLst/>
        </a:prstGeom>
        <a:noFill/>
        <a:ln w="9525">
          <a:noFill/>
        </a:ln>
      </xdr:spPr>
    </xdr:pic>
    <xdr:clientData/>
  </xdr:twoCellAnchor>
  <xdr:twoCellAnchor editAs="oneCell">
    <xdr:from>
      <xdr:col>2</xdr:col>
      <xdr:colOff>0</xdr:colOff>
      <xdr:row>56</xdr:row>
      <xdr:rowOff>0</xdr:rowOff>
    </xdr:from>
    <xdr:to>
      <xdr:col>2</xdr:col>
      <xdr:colOff>1025525</xdr:colOff>
      <xdr:row>56</xdr:row>
      <xdr:rowOff>173990</xdr:rowOff>
    </xdr:to>
    <xdr:pic>
      <xdr:nvPicPr>
        <xdr:cNvPr id="53" name="Picture 1027" descr="clip_image2400" hidden="1"/>
        <xdr:cNvPicPr>
          <a:picLocks noChangeAspect="1"/>
        </xdr:cNvPicPr>
      </xdr:nvPicPr>
      <xdr:blipFill>
        <a:blip r:embed="rId1"/>
        <a:stretch>
          <a:fillRect/>
        </a:stretch>
      </xdr:blipFill>
      <xdr:spPr>
        <a:xfrm>
          <a:off x="1009650" y="36188650"/>
          <a:ext cx="1025525" cy="173990"/>
        </a:xfrm>
        <a:prstGeom prst="rect">
          <a:avLst/>
        </a:prstGeom>
        <a:noFill/>
        <a:ln w="9525">
          <a:noFill/>
        </a:ln>
      </xdr:spPr>
    </xdr:pic>
    <xdr:clientData/>
  </xdr:twoCellAnchor>
  <xdr:twoCellAnchor editAs="oneCell">
    <xdr:from>
      <xdr:col>2</xdr:col>
      <xdr:colOff>0</xdr:colOff>
      <xdr:row>56</xdr:row>
      <xdr:rowOff>0</xdr:rowOff>
    </xdr:from>
    <xdr:to>
      <xdr:col>2</xdr:col>
      <xdr:colOff>1025525</xdr:colOff>
      <xdr:row>56</xdr:row>
      <xdr:rowOff>173990</xdr:rowOff>
    </xdr:to>
    <xdr:pic>
      <xdr:nvPicPr>
        <xdr:cNvPr id="54" name="Picture 1027" descr="clip_image2400" hidden="1"/>
        <xdr:cNvPicPr>
          <a:picLocks noChangeAspect="1"/>
        </xdr:cNvPicPr>
      </xdr:nvPicPr>
      <xdr:blipFill>
        <a:blip r:embed="rId1"/>
        <a:stretch>
          <a:fillRect/>
        </a:stretch>
      </xdr:blipFill>
      <xdr:spPr>
        <a:xfrm>
          <a:off x="1009650" y="36188650"/>
          <a:ext cx="1025525" cy="173990"/>
        </a:xfrm>
        <a:prstGeom prst="rect">
          <a:avLst/>
        </a:prstGeom>
        <a:noFill/>
        <a:ln w="9525">
          <a:noFill/>
        </a:ln>
      </xdr:spPr>
    </xdr:pic>
    <xdr:clientData/>
  </xdr:twoCellAnchor>
  <xdr:twoCellAnchor editAs="oneCell">
    <xdr:from>
      <xdr:col>2</xdr:col>
      <xdr:colOff>0</xdr:colOff>
      <xdr:row>56</xdr:row>
      <xdr:rowOff>0</xdr:rowOff>
    </xdr:from>
    <xdr:to>
      <xdr:col>2</xdr:col>
      <xdr:colOff>1025525</xdr:colOff>
      <xdr:row>56</xdr:row>
      <xdr:rowOff>173990</xdr:rowOff>
    </xdr:to>
    <xdr:pic>
      <xdr:nvPicPr>
        <xdr:cNvPr id="55" name="Picture 1027" descr="clip_image2400" hidden="1"/>
        <xdr:cNvPicPr>
          <a:picLocks noChangeAspect="1"/>
        </xdr:cNvPicPr>
      </xdr:nvPicPr>
      <xdr:blipFill>
        <a:blip r:embed="rId1"/>
        <a:stretch>
          <a:fillRect/>
        </a:stretch>
      </xdr:blipFill>
      <xdr:spPr>
        <a:xfrm>
          <a:off x="1009650" y="36188650"/>
          <a:ext cx="1025525" cy="173990"/>
        </a:xfrm>
        <a:prstGeom prst="rect">
          <a:avLst/>
        </a:prstGeom>
        <a:noFill/>
        <a:ln w="9525">
          <a:noFill/>
        </a:ln>
      </xdr:spPr>
    </xdr:pic>
    <xdr:clientData/>
  </xdr:twoCellAnchor>
  <xdr:twoCellAnchor editAs="oneCell">
    <xdr:from>
      <xdr:col>2</xdr:col>
      <xdr:colOff>0</xdr:colOff>
      <xdr:row>56</xdr:row>
      <xdr:rowOff>0</xdr:rowOff>
    </xdr:from>
    <xdr:to>
      <xdr:col>2</xdr:col>
      <xdr:colOff>1025525</xdr:colOff>
      <xdr:row>56</xdr:row>
      <xdr:rowOff>173990</xdr:rowOff>
    </xdr:to>
    <xdr:pic>
      <xdr:nvPicPr>
        <xdr:cNvPr id="56" name="Picture 1027" descr="clip_image2400" hidden="1"/>
        <xdr:cNvPicPr>
          <a:picLocks noChangeAspect="1"/>
        </xdr:cNvPicPr>
      </xdr:nvPicPr>
      <xdr:blipFill>
        <a:blip r:embed="rId1"/>
        <a:stretch>
          <a:fillRect/>
        </a:stretch>
      </xdr:blipFill>
      <xdr:spPr>
        <a:xfrm>
          <a:off x="1009650" y="36188650"/>
          <a:ext cx="1025525" cy="173990"/>
        </a:xfrm>
        <a:prstGeom prst="rect">
          <a:avLst/>
        </a:prstGeom>
        <a:noFill/>
        <a:ln w="9525">
          <a:noFill/>
        </a:ln>
      </xdr:spPr>
    </xdr:pic>
    <xdr:clientData/>
  </xdr:twoCellAnchor>
  <xdr:twoCellAnchor editAs="oneCell">
    <xdr:from>
      <xdr:col>2</xdr:col>
      <xdr:colOff>0</xdr:colOff>
      <xdr:row>56</xdr:row>
      <xdr:rowOff>0</xdr:rowOff>
    </xdr:from>
    <xdr:to>
      <xdr:col>2</xdr:col>
      <xdr:colOff>1025525</xdr:colOff>
      <xdr:row>56</xdr:row>
      <xdr:rowOff>173990</xdr:rowOff>
    </xdr:to>
    <xdr:pic>
      <xdr:nvPicPr>
        <xdr:cNvPr id="57" name="Picture 1027" descr="clip_image2400" hidden="1"/>
        <xdr:cNvPicPr>
          <a:picLocks noChangeAspect="1"/>
        </xdr:cNvPicPr>
      </xdr:nvPicPr>
      <xdr:blipFill>
        <a:blip r:embed="rId1"/>
        <a:stretch>
          <a:fillRect/>
        </a:stretch>
      </xdr:blipFill>
      <xdr:spPr>
        <a:xfrm>
          <a:off x="1009650" y="36188650"/>
          <a:ext cx="1025525" cy="173990"/>
        </a:xfrm>
        <a:prstGeom prst="rect">
          <a:avLst/>
        </a:prstGeom>
        <a:noFill/>
        <a:ln w="9525">
          <a:noFill/>
        </a:ln>
      </xdr:spPr>
    </xdr:pic>
    <xdr:clientData/>
  </xdr:twoCellAnchor>
  <xdr:twoCellAnchor editAs="oneCell">
    <xdr:from>
      <xdr:col>2</xdr:col>
      <xdr:colOff>0</xdr:colOff>
      <xdr:row>56</xdr:row>
      <xdr:rowOff>0</xdr:rowOff>
    </xdr:from>
    <xdr:to>
      <xdr:col>2</xdr:col>
      <xdr:colOff>1025525</xdr:colOff>
      <xdr:row>56</xdr:row>
      <xdr:rowOff>173990</xdr:rowOff>
    </xdr:to>
    <xdr:pic>
      <xdr:nvPicPr>
        <xdr:cNvPr id="58" name="Picture 1027" descr="clip_image2400" hidden="1"/>
        <xdr:cNvPicPr>
          <a:picLocks noChangeAspect="1"/>
        </xdr:cNvPicPr>
      </xdr:nvPicPr>
      <xdr:blipFill>
        <a:blip r:embed="rId1"/>
        <a:stretch>
          <a:fillRect/>
        </a:stretch>
      </xdr:blipFill>
      <xdr:spPr>
        <a:xfrm>
          <a:off x="1009650" y="36188650"/>
          <a:ext cx="1025525" cy="173990"/>
        </a:xfrm>
        <a:prstGeom prst="rect">
          <a:avLst/>
        </a:prstGeom>
        <a:noFill/>
        <a:ln w="9525">
          <a:noFill/>
        </a:ln>
      </xdr:spPr>
    </xdr:pic>
    <xdr:clientData/>
  </xdr:twoCellAnchor>
  <xdr:twoCellAnchor editAs="oneCell">
    <xdr:from>
      <xdr:col>2</xdr:col>
      <xdr:colOff>0</xdr:colOff>
      <xdr:row>56</xdr:row>
      <xdr:rowOff>0</xdr:rowOff>
    </xdr:from>
    <xdr:to>
      <xdr:col>2</xdr:col>
      <xdr:colOff>1025525</xdr:colOff>
      <xdr:row>56</xdr:row>
      <xdr:rowOff>173990</xdr:rowOff>
    </xdr:to>
    <xdr:pic>
      <xdr:nvPicPr>
        <xdr:cNvPr id="59" name="Picture 1027" descr="clip_image2400" hidden="1"/>
        <xdr:cNvPicPr>
          <a:picLocks noChangeAspect="1"/>
        </xdr:cNvPicPr>
      </xdr:nvPicPr>
      <xdr:blipFill>
        <a:blip r:embed="rId1"/>
        <a:stretch>
          <a:fillRect/>
        </a:stretch>
      </xdr:blipFill>
      <xdr:spPr>
        <a:xfrm>
          <a:off x="1009650" y="36188650"/>
          <a:ext cx="1025525" cy="173990"/>
        </a:xfrm>
        <a:prstGeom prst="rect">
          <a:avLst/>
        </a:prstGeom>
        <a:noFill/>
        <a:ln w="9525">
          <a:noFill/>
        </a:ln>
      </xdr:spPr>
    </xdr:pic>
    <xdr:clientData/>
  </xdr:twoCellAnchor>
  <xdr:twoCellAnchor editAs="oneCell">
    <xdr:from>
      <xdr:col>2</xdr:col>
      <xdr:colOff>0</xdr:colOff>
      <xdr:row>56</xdr:row>
      <xdr:rowOff>0</xdr:rowOff>
    </xdr:from>
    <xdr:to>
      <xdr:col>2</xdr:col>
      <xdr:colOff>1025525</xdr:colOff>
      <xdr:row>56</xdr:row>
      <xdr:rowOff>173990</xdr:rowOff>
    </xdr:to>
    <xdr:pic>
      <xdr:nvPicPr>
        <xdr:cNvPr id="60" name="Picture 1027" descr="clip_image2400" hidden="1"/>
        <xdr:cNvPicPr>
          <a:picLocks noChangeAspect="1"/>
        </xdr:cNvPicPr>
      </xdr:nvPicPr>
      <xdr:blipFill>
        <a:blip r:embed="rId1"/>
        <a:stretch>
          <a:fillRect/>
        </a:stretch>
      </xdr:blipFill>
      <xdr:spPr>
        <a:xfrm>
          <a:off x="1009650" y="36188650"/>
          <a:ext cx="1025525" cy="173990"/>
        </a:xfrm>
        <a:prstGeom prst="rect">
          <a:avLst/>
        </a:prstGeom>
        <a:noFill/>
        <a:ln w="9525">
          <a:noFill/>
        </a:ln>
      </xdr:spPr>
    </xdr:pic>
    <xdr:clientData/>
  </xdr:twoCellAnchor>
  <xdr:twoCellAnchor editAs="oneCell">
    <xdr:from>
      <xdr:col>2</xdr:col>
      <xdr:colOff>0</xdr:colOff>
      <xdr:row>56</xdr:row>
      <xdr:rowOff>0</xdr:rowOff>
    </xdr:from>
    <xdr:to>
      <xdr:col>2</xdr:col>
      <xdr:colOff>1025525</xdr:colOff>
      <xdr:row>56</xdr:row>
      <xdr:rowOff>173990</xdr:rowOff>
    </xdr:to>
    <xdr:pic>
      <xdr:nvPicPr>
        <xdr:cNvPr id="61" name="Picture 1027" descr="clip_image2400" hidden="1"/>
        <xdr:cNvPicPr>
          <a:picLocks noChangeAspect="1"/>
        </xdr:cNvPicPr>
      </xdr:nvPicPr>
      <xdr:blipFill>
        <a:blip r:embed="rId1"/>
        <a:stretch>
          <a:fillRect/>
        </a:stretch>
      </xdr:blipFill>
      <xdr:spPr>
        <a:xfrm>
          <a:off x="1009650" y="36188650"/>
          <a:ext cx="1025525" cy="173990"/>
        </a:xfrm>
        <a:prstGeom prst="rect">
          <a:avLst/>
        </a:prstGeom>
        <a:noFill/>
        <a:ln w="9525">
          <a:noFill/>
        </a:ln>
      </xdr:spPr>
    </xdr:pic>
    <xdr:clientData/>
  </xdr:twoCellAnchor>
  <xdr:twoCellAnchor editAs="oneCell">
    <xdr:from>
      <xdr:col>2</xdr:col>
      <xdr:colOff>0</xdr:colOff>
      <xdr:row>56</xdr:row>
      <xdr:rowOff>0</xdr:rowOff>
    </xdr:from>
    <xdr:to>
      <xdr:col>2</xdr:col>
      <xdr:colOff>1025525</xdr:colOff>
      <xdr:row>56</xdr:row>
      <xdr:rowOff>173990</xdr:rowOff>
    </xdr:to>
    <xdr:pic>
      <xdr:nvPicPr>
        <xdr:cNvPr id="62" name="Picture 1027" descr="clip_image2400" hidden="1"/>
        <xdr:cNvPicPr>
          <a:picLocks noChangeAspect="1"/>
        </xdr:cNvPicPr>
      </xdr:nvPicPr>
      <xdr:blipFill>
        <a:blip r:embed="rId1"/>
        <a:stretch>
          <a:fillRect/>
        </a:stretch>
      </xdr:blipFill>
      <xdr:spPr>
        <a:xfrm>
          <a:off x="1009650" y="36188650"/>
          <a:ext cx="1025525" cy="173990"/>
        </a:xfrm>
        <a:prstGeom prst="rect">
          <a:avLst/>
        </a:prstGeom>
        <a:noFill/>
        <a:ln w="9525">
          <a:noFill/>
        </a:ln>
      </xdr:spPr>
    </xdr:pic>
    <xdr:clientData/>
  </xdr:twoCellAnchor>
  <xdr:twoCellAnchor editAs="oneCell">
    <xdr:from>
      <xdr:col>2</xdr:col>
      <xdr:colOff>0</xdr:colOff>
      <xdr:row>56</xdr:row>
      <xdr:rowOff>0</xdr:rowOff>
    </xdr:from>
    <xdr:to>
      <xdr:col>2</xdr:col>
      <xdr:colOff>1025525</xdr:colOff>
      <xdr:row>56</xdr:row>
      <xdr:rowOff>173990</xdr:rowOff>
    </xdr:to>
    <xdr:pic>
      <xdr:nvPicPr>
        <xdr:cNvPr id="63" name="Picture 1027" descr="clip_image2400" hidden="1"/>
        <xdr:cNvPicPr>
          <a:picLocks noChangeAspect="1"/>
        </xdr:cNvPicPr>
      </xdr:nvPicPr>
      <xdr:blipFill>
        <a:blip r:embed="rId1"/>
        <a:stretch>
          <a:fillRect/>
        </a:stretch>
      </xdr:blipFill>
      <xdr:spPr>
        <a:xfrm>
          <a:off x="1009650" y="36188650"/>
          <a:ext cx="1025525" cy="173990"/>
        </a:xfrm>
        <a:prstGeom prst="rect">
          <a:avLst/>
        </a:prstGeom>
        <a:noFill/>
        <a:ln w="9525">
          <a:noFill/>
        </a:ln>
      </xdr:spPr>
    </xdr:pic>
    <xdr:clientData/>
  </xdr:twoCellAnchor>
  <xdr:twoCellAnchor editAs="oneCell">
    <xdr:from>
      <xdr:col>2</xdr:col>
      <xdr:colOff>0</xdr:colOff>
      <xdr:row>56</xdr:row>
      <xdr:rowOff>0</xdr:rowOff>
    </xdr:from>
    <xdr:to>
      <xdr:col>2</xdr:col>
      <xdr:colOff>1025525</xdr:colOff>
      <xdr:row>56</xdr:row>
      <xdr:rowOff>173990</xdr:rowOff>
    </xdr:to>
    <xdr:pic>
      <xdr:nvPicPr>
        <xdr:cNvPr id="64" name="Picture 1027" descr="clip_image2400" hidden="1"/>
        <xdr:cNvPicPr>
          <a:picLocks noChangeAspect="1"/>
        </xdr:cNvPicPr>
      </xdr:nvPicPr>
      <xdr:blipFill>
        <a:blip r:embed="rId1"/>
        <a:stretch>
          <a:fillRect/>
        </a:stretch>
      </xdr:blipFill>
      <xdr:spPr>
        <a:xfrm>
          <a:off x="1009650" y="36188650"/>
          <a:ext cx="1025525" cy="173990"/>
        </a:xfrm>
        <a:prstGeom prst="rect">
          <a:avLst/>
        </a:prstGeom>
        <a:noFill/>
        <a:ln w="9525">
          <a:noFill/>
        </a:ln>
      </xdr:spPr>
    </xdr:pic>
    <xdr:clientData/>
  </xdr:twoCellAnchor>
  <xdr:twoCellAnchor editAs="oneCell">
    <xdr:from>
      <xdr:col>2</xdr:col>
      <xdr:colOff>0</xdr:colOff>
      <xdr:row>56</xdr:row>
      <xdr:rowOff>0</xdr:rowOff>
    </xdr:from>
    <xdr:to>
      <xdr:col>2</xdr:col>
      <xdr:colOff>1025525</xdr:colOff>
      <xdr:row>56</xdr:row>
      <xdr:rowOff>173990</xdr:rowOff>
    </xdr:to>
    <xdr:pic>
      <xdr:nvPicPr>
        <xdr:cNvPr id="65" name="Picture 1027" descr="clip_image2400" hidden="1"/>
        <xdr:cNvPicPr>
          <a:picLocks noChangeAspect="1"/>
        </xdr:cNvPicPr>
      </xdr:nvPicPr>
      <xdr:blipFill>
        <a:blip r:embed="rId1"/>
        <a:stretch>
          <a:fillRect/>
        </a:stretch>
      </xdr:blipFill>
      <xdr:spPr>
        <a:xfrm>
          <a:off x="1009650" y="36188650"/>
          <a:ext cx="1025525" cy="173990"/>
        </a:xfrm>
        <a:prstGeom prst="rect">
          <a:avLst/>
        </a:prstGeom>
        <a:noFill/>
        <a:ln w="9525">
          <a:noFill/>
        </a:ln>
      </xdr:spPr>
    </xdr:pic>
    <xdr:clientData/>
  </xdr:twoCellAnchor>
  <xdr:twoCellAnchor editAs="oneCell">
    <xdr:from>
      <xdr:col>2</xdr:col>
      <xdr:colOff>0</xdr:colOff>
      <xdr:row>56</xdr:row>
      <xdr:rowOff>0</xdr:rowOff>
    </xdr:from>
    <xdr:to>
      <xdr:col>2</xdr:col>
      <xdr:colOff>1025525</xdr:colOff>
      <xdr:row>56</xdr:row>
      <xdr:rowOff>173990</xdr:rowOff>
    </xdr:to>
    <xdr:pic>
      <xdr:nvPicPr>
        <xdr:cNvPr id="66" name="Picture 1027" descr="clip_image2400" hidden="1"/>
        <xdr:cNvPicPr>
          <a:picLocks noChangeAspect="1"/>
        </xdr:cNvPicPr>
      </xdr:nvPicPr>
      <xdr:blipFill>
        <a:blip r:embed="rId1"/>
        <a:stretch>
          <a:fillRect/>
        </a:stretch>
      </xdr:blipFill>
      <xdr:spPr>
        <a:xfrm>
          <a:off x="1009650" y="36188650"/>
          <a:ext cx="1025525" cy="173990"/>
        </a:xfrm>
        <a:prstGeom prst="rect">
          <a:avLst/>
        </a:prstGeom>
        <a:noFill/>
        <a:ln w="9525">
          <a:noFill/>
        </a:ln>
      </xdr:spPr>
    </xdr:pic>
    <xdr:clientData/>
  </xdr:twoCellAnchor>
  <xdr:twoCellAnchor editAs="oneCell">
    <xdr:from>
      <xdr:col>2</xdr:col>
      <xdr:colOff>0</xdr:colOff>
      <xdr:row>56</xdr:row>
      <xdr:rowOff>0</xdr:rowOff>
    </xdr:from>
    <xdr:to>
      <xdr:col>2</xdr:col>
      <xdr:colOff>1025525</xdr:colOff>
      <xdr:row>56</xdr:row>
      <xdr:rowOff>173990</xdr:rowOff>
    </xdr:to>
    <xdr:pic>
      <xdr:nvPicPr>
        <xdr:cNvPr id="67" name="Picture 1027" descr="clip_image2400" hidden="1"/>
        <xdr:cNvPicPr>
          <a:picLocks noChangeAspect="1"/>
        </xdr:cNvPicPr>
      </xdr:nvPicPr>
      <xdr:blipFill>
        <a:blip r:embed="rId1"/>
        <a:stretch>
          <a:fillRect/>
        </a:stretch>
      </xdr:blipFill>
      <xdr:spPr>
        <a:xfrm>
          <a:off x="1009650" y="36188650"/>
          <a:ext cx="1025525" cy="173990"/>
        </a:xfrm>
        <a:prstGeom prst="rect">
          <a:avLst/>
        </a:prstGeom>
        <a:noFill/>
        <a:ln w="9525">
          <a:noFill/>
        </a:ln>
      </xdr:spPr>
    </xdr:pic>
    <xdr:clientData/>
  </xdr:twoCellAnchor>
  <xdr:twoCellAnchor editAs="oneCell">
    <xdr:from>
      <xdr:col>2</xdr:col>
      <xdr:colOff>0</xdr:colOff>
      <xdr:row>56</xdr:row>
      <xdr:rowOff>0</xdr:rowOff>
    </xdr:from>
    <xdr:to>
      <xdr:col>2</xdr:col>
      <xdr:colOff>1025525</xdr:colOff>
      <xdr:row>56</xdr:row>
      <xdr:rowOff>173990</xdr:rowOff>
    </xdr:to>
    <xdr:pic>
      <xdr:nvPicPr>
        <xdr:cNvPr id="68" name="Picture 1027" descr="clip_image2400" hidden="1"/>
        <xdr:cNvPicPr>
          <a:picLocks noChangeAspect="1"/>
        </xdr:cNvPicPr>
      </xdr:nvPicPr>
      <xdr:blipFill>
        <a:blip r:embed="rId1"/>
        <a:stretch>
          <a:fillRect/>
        </a:stretch>
      </xdr:blipFill>
      <xdr:spPr>
        <a:xfrm>
          <a:off x="1009650" y="36188650"/>
          <a:ext cx="1025525" cy="173990"/>
        </a:xfrm>
        <a:prstGeom prst="rect">
          <a:avLst/>
        </a:prstGeom>
        <a:noFill/>
        <a:ln w="9525">
          <a:noFill/>
        </a:ln>
      </xdr:spPr>
    </xdr:pic>
    <xdr:clientData/>
  </xdr:twoCellAnchor>
  <xdr:twoCellAnchor editAs="oneCell">
    <xdr:from>
      <xdr:col>2</xdr:col>
      <xdr:colOff>0</xdr:colOff>
      <xdr:row>56</xdr:row>
      <xdr:rowOff>0</xdr:rowOff>
    </xdr:from>
    <xdr:to>
      <xdr:col>2</xdr:col>
      <xdr:colOff>1025525</xdr:colOff>
      <xdr:row>56</xdr:row>
      <xdr:rowOff>173990</xdr:rowOff>
    </xdr:to>
    <xdr:pic>
      <xdr:nvPicPr>
        <xdr:cNvPr id="69" name="Picture 1027" descr="clip_image2400" hidden="1"/>
        <xdr:cNvPicPr>
          <a:picLocks noChangeAspect="1"/>
        </xdr:cNvPicPr>
      </xdr:nvPicPr>
      <xdr:blipFill>
        <a:blip r:embed="rId1"/>
        <a:stretch>
          <a:fillRect/>
        </a:stretch>
      </xdr:blipFill>
      <xdr:spPr>
        <a:xfrm>
          <a:off x="1009650" y="36188650"/>
          <a:ext cx="1025525" cy="173990"/>
        </a:xfrm>
        <a:prstGeom prst="rect">
          <a:avLst/>
        </a:prstGeom>
        <a:noFill/>
        <a:ln w="9525">
          <a:noFill/>
        </a:ln>
      </xdr:spPr>
    </xdr:pic>
    <xdr:clientData/>
  </xdr:twoCellAnchor>
  <xdr:twoCellAnchor editAs="oneCell">
    <xdr:from>
      <xdr:col>2</xdr:col>
      <xdr:colOff>0</xdr:colOff>
      <xdr:row>56</xdr:row>
      <xdr:rowOff>0</xdr:rowOff>
    </xdr:from>
    <xdr:to>
      <xdr:col>2</xdr:col>
      <xdr:colOff>1025525</xdr:colOff>
      <xdr:row>56</xdr:row>
      <xdr:rowOff>173990</xdr:rowOff>
    </xdr:to>
    <xdr:pic>
      <xdr:nvPicPr>
        <xdr:cNvPr id="70" name="Picture 1027" descr="clip_image2400" hidden="1"/>
        <xdr:cNvPicPr>
          <a:picLocks noChangeAspect="1"/>
        </xdr:cNvPicPr>
      </xdr:nvPicPr>
      <xdr:blipFill>
        <a:blip r:embed="rId1"/>
        <a:stretch>
          <a:fillRect/>
        </a:stretch>
      </xdr:blipFill>
      <xdr:spPr>
        <a:xfrm>
          <a:off x="1009650" y="36188650"/>
          <a:ext cx="1025525" cy="173990"/>
        </a:xfrm>
        <a:prstGeom prst="rect">
          <a:avLst/>
        </a:prstGeom>
        <a:noFill/>
        <a:ln w="9525">
          <a:noFill/>
        </a:ln>
      </xdr:spPr>
    </xdr:pic>
    <xdr:clientData/>
  </xdr:twoCellAnchor>
  <xdr:twoCellAnchor editAs="oneCell">
    <xdr:from>
      <xdr:col>2</xdr:col>
      <xdr:colOff>0</xdr:colOff>
      <xdr:row>56</xdr:row>
      <xdr:rowOff>0</xdr:rowOff>
    </xdr:from>
    <xdr:to>
      <xdr:col>2</xdr:col>
      <xdr:colOff>1025525</xdr:colOff>
      <xdr:row>56</xdr:row>
      <xdr:rowOff>173990</xdr:rowOff>
    </xdr:to>
    <xdr:pic>
      <xdr:nvPicPr>
        <xdr:cNvPr id="71" name="Picture 1027" descr="clip_image2400" hidden="1"/>
        <xdr:cNvPicPr>
          <a:picLocks noChangeAspect="1"/>
        </xdr:cNvPicPr>
      </xdr:nvPicPr>
      <xdr:blipFill>
        <a:blip r:embed="rId1"/>
        <a:stretch>
          <a:fillRect/>
        </a:stretch>
      </xdr:blipFill>
      <xdr:spPr>
        <a:xfrm>
          <a:off x="1009650" y="36188650"/>
          <a:ext cx="1025525" cy="173990"/>
        </a:xfrm>
        <a:prstGeom prst="rect">
          <a:avLst/>
        </a:prstGeom>
        <a:noFill/>
        <a:ln w="9525">
          <a:noFill/>
        </a:ln>
      </xdr:spPr>
    </xdr:pic>
    <xdr:clientData/>
  </xdr:twoCellAnchor>
  <xdr:twoCellAnchor editAs="oneCell">
    <xdr:from>
      <xdr:col>2</xdr:col>
      <xdr:colOff>0</xdr:colOff>
      <xdr:row>56</xdr:row>
      <xdr:rowOff>0</xdr:rowOff>
    </xdr:from>
    <xdr:to>
      <xdr:col>2</xdr:col>
      <xdr:colOff>1025525</xdr:colOff>
      <xdr:row>56</xdr:row>
      <xdr:rowOff>173990</xdr:rowOff>
    </xdr:to>
    <xdr:pic>
      <xdr:nvPicPr>
        <xdr:cNvPr id="72" name="Picture 1027" descr="clip_image2400" hidden="1"/>
        <xdr:cNvPicPr>
          <a:picLocks noChangeAspect="1"/>
        </xdr:cNvPicPr>
      </xdr:nvPicPr>
      <xdr:blipFill>
        <a:blip r:embed="rId1"/>
        <a:stretch>
          <a:fillRect/>
        </a:stretch>
      </xdr:blipFill>
      <xdr:spPr>
        <a:xfrm>
          <a:off x="1009650" y="36188650"/>
          <a:ext cx="1025525" cy="173990"/>
        </a:xfrm>
        <a:prstGeom prst="rect">
          <a:avLst/>
        </a:prstGeom>
        <a:noFill/>
        <a:ln w="9525">
          <a:noFill/>
        </a:ln>
      </xdr:spPr>
    </xdr:pic>
    <xdr:clientData/>
  </xdr:twoCellAnchor>
  <xdr:twoCellAnchor editAs="oneCell">
    <xdr:from>
      <xdr:col>2</xdr:col>
      <xdr:colOff>0</xdr:colOff>
      <xdr:row>56</xdr:row>
      <xdr:rowOff>0</xdr:rowOff>
    </xdr:from>
    <xdr:to>
      <xdr:col>2</xdr:col>
      <xdr:colOff>1025525</xdr:colOff>
      <xdr:row>56</xdr:row>
      <xdr:rowOff>173990</xdr:rowOff>
    </xdr:to>
    <xdr:pic>
      <xdr:nvPicPr>
        <xdr:cNvPr id="73" name="Picture 1027" descr="clip_image2400" hidden="1"/>
        <xdr:cNvPicPr>
          <a:picLocks noChangeAspect="1"/>
        </xdr:cNvPicPr>
      </xdr:nvPicPr>
      <xdr:blipFill>
        <a:blip r:embed="rId1"/>
        <a:stretch>
          <a:fillRect/>
        </a:stretch>
      </xdr:blipFill>
      <xdr:spPr>
        <a:xfrm>
          <a:off x="1009650" y="36188650"/>
          <a:ext cx="102552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74"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75"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76"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77"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78"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79"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80"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81"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82"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83"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84"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85"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86"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87"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88"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89"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90"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91"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92"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93"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94"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95"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96"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97"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98"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99"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00"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01"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02"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03"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04"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05"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06"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07"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08"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09"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10"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11"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12"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13"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14"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15"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16"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17"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18"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19"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20"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21"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22"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23"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24"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25"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26"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27"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28"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29"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30"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31"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32"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33"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34"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35"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36"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37"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38"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39"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40"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41"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42"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43"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44"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45"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46"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47"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48"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49"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50"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51"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52"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53"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54"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55"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56"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57"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58"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59"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60"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61"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62"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63"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64"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65"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66"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67"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68"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69"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70"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71"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72"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73"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74"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75"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76"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77"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78"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79"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80"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81"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82"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83"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84"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85"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86"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87"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88"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89"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90"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91"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92"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93"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94"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95"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96"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97"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98"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199"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200"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201"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202"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203"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204"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205"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206"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207"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208"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209"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210"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211"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212"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213"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214"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215"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216"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twoCellAnchor editAs="oneCell">
    <xdr:from>
      <xdr:col>4</xdr:col>
      <xdr:colOff>0</xdr:colOff>
      <xdr:row>56</xdr:row>
      <xdr:rowOff>0</xdr:rowOff>
    </xdr:from>
    <xdr:to>
      <xdr:col>4</xdr:col>
      <xdr:colOff>1022985</xdr:colOff>
      <xdr:row>56</xdr:row>
      <xdr:rowOff>173990</xdr:rowOff>
    </xdr:to>
    <xdr:pic>
      <xdr:nvPicPr>
        <xdr:cNvPr id="217" name="Picture 1027" descr="clip_image2400" hidden="1"/>
        <xdr:cNvPicPr>
          <a:picLocks noChangeAspect="1"/>
        </xdr:cNvPicPr>
      </xdr:nvPicPr>
      <xdr:blipFill>
        <a:blip r:embed="rId1"/>
        <a:stretch>
          <a:fillRect/>
        </a:stretch>
      </xdr:blipFill>
      <xdr:spPr>
        <a:xfrm>
          <a:off x="4533265" y="36188650"/>
          <a:ext cx="1022985" cy="17399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N29"/>
  <sheetViews>
    <sheetView zoomScale="60" zoomScaleNormal="60" workbookViewId="0">
      <selection activeCell="N18" sqref="N18"/>
    </sheetView>
  </sheetViews>
  <sheetFormatPr defaultColWidth="9" defaultRowHeight="13.5"/>
  <cols>
    <col min="1" max="1" width="32.5" style="121" customWidth="1"/>
    <col min="2" max="2" width="14.1666666666667" style="122" customWidth="1"/>
    <col min="3" max="4" width="15.625" style="122" customWidth="1"/>
    <col min="5" max="5" width="11.75" style="122" customWidth="1"/>
    <col min="6" max="6" width="17.25" style="123" customWidth="1"/>
    <col min="7" max="7" width="18.3333333333333" style="122" customWidth="1"/>
    <col min="8" max="8" width="12.7083333333333" style="122" customWidth="1"/>
    <col min="9" max="9" width="17.0166666666667" style="122" customWidth="1"/>
    <col min="10" max="10" width="17.2916666666667" style="122" customWidth="1"/>
    <col min="11" max="11" width="9" style="121"/>
    <col min="12" max="12" width="20.75" style="121"/>
    <col min="13" max="16374" width="9" style="121"/>
  </cols>
  <sheetData>
    <row r="1" s="117" customFormat="1" ht="53" customHeight="1" spans="1:10">
      <c r="A1" s="124" t="s">
        <v>0</v>
      </c>
      <c r="B1" s="125"/>
      <c r="C1" s="125"/>
      <c r="D1" s="125"/>
      <c r="E1" s="125"/>
      <c r="F1" s="125"/>
      <c r="G1" s="125"/>
      <c r="H1" s="125"/>
      <c r="I1" s="125"/>
      <c r="J1" s="125"/>
    </row>
    <row r="2" s="118" customFormat="1" ht="37" customHeight="1" spans="1:10">
      <c r="A2" s="126"/>
      <c r="B2" s="127"/>
      <c r="C2" s="127"/>
      <c r="D2" s="128"/>
      <c r="E2" s="128"/>
      <c r="F2" s="129"/>
      <c r="G2" s="128"/>
      <c r="H2" s="128"/>
      <c r="I2" s="127"/>
      <c r="J2" s="141" t="s">
        <v>1</v>
      </c>
    </row>
    <row r="3" s="119" customFormat="1" ht="50" customHeight="1" spans="1:10">
      <c r="A3" s="130" t="s">
        <v>2</v>
      </c>
      <c r="B3" s="131" t="s">
        <v>3</v>
      </c>
      <c r="C3" s="131" t="s">
        <v>4</v>
      </c>
      <c r="D3" s="132" t="s">
        <v>5</v>
      </c>
      <c r="E3" s="131" t="s">
        <v>6</v>
      </c>
      <c r="F3" s="131"/>
      <c r="G3" s="131"/>
      <c r="H3" s="131" t="s">
        <v>7</v>
      </c>
      <c r="I3" s="131"/>
      <c r="J3" s="142"/>
    </row>
    <row r="4" s="119" customFormat="1" ht="50" customHeight="1" spans="1:10">
      <c r="A4" s="130"/>
      <c r="B4" s="131"/>
      <c r="C4" s="131"/>
      <c r="D4" s="132"/>
      <c r="E4" s="131" t="s">
        <v>8</v>
      </c>
      <c r="F4" s="131" t="s">
        <v>4</v>
      </c>
      <c r="G4" s="132" t="s">
        <v>5</v>
      </c>
      <c r="H4" s="131" t="s">
        <v>8</v>
      </c>
      <c r="I4" s="131" t="s">
        <v>4</v>
      </c>
      <c r="J4" s="143" t="s">
        <v>5</v>
      </c>
    </row>
    <row r="5" s="119" customFormat="1" ht="57" customHeight="1" spans="1:10">
      <c r="A5" s="133" t="s">
        <v>9</v>
      </c>
      <c r="B5" s="134">
        <f>SUM(B6,B13,B20)</f>
        <v>62</v>
      </c>
      <c r="C5" s="134" t="e">
        <f t="shared" ref="C5:J5" si="0">SUM(C6,C13,C20)</f>
        <v>#REF!</v>
      </c>
      <c r="D5" s="134" t="e">
        <f t="shared" si="0"/>
        <v>#REF!</v>
      </c>
      <c r="E5" s="134">
        <f t="shared" si="0"/>
        <v>41</v>
      </c>
      <c r="F5" s="134" t="e">
        <f t="shared" si="0"/>
        <v>#REF!</v>
      </c>
      <c r="G5" s="134" t="e">
        <f t="shared" si="0"/>
        <v>#REF!</v>
      </c>
      <c r="H5" s="134">
        <f t="shared" si="0"/>
        <v>21</v>
      </c>
      <c r="I5" s="134" t="e">
        <f t="shared" si="0"/>
        <v>#REF!</v>
      </c>
      <c r="J5" s="144" t="e">
        <f t="shared" si="0"/>
        <v>#REF!</v>
      </c>
    </row>
    <row r="6" s="119" customFormat="1" ht="57" customHeight="1" spans="1:10">
      <c r="A6" s="135" t="s">
        <v>10</v>
      </c>
      <c r="B6" s="136">
        <f>SUM(B7:B12)</f>
        <v>23</v>
      </c>
      <c r="C6" s="136" t="e">
        <f t="shared" ref="C6:J6" si="1">SUM(C7:C12)</f>
        <v>#REF!</v>
      </c>
      <c r="D6" s="136" t="e">
        <f t="shared" si="1"/>
        <v>#REF!</v>
      </c>
      <c r="E6" s="136">
        <f t="shared" si="1"/>
        <v>14</v>
      </c>
      <c r="F6" s="136" t="e">
        <f t="shared" si="1"/>
        <v>#REF!</v>
      </c>
      <c r="G6" s="136" t="e">
        <f t="shared" si="1"/>
        <v>#REF!</v>
      </c>
      <c r="H6" s="136">
        <f t="shared" si="1"/>
        <v>9</v>
      </c>
      <c r="I6" s="136" t="e">
        <f t="shared" si="1"/>
        <v>#REF!</v>
      </c>
      <c r="J6" s="145" t="e">
        <f t="shared" si="1"/>
        <v>#REF!</v>
      </c>
    </row>
    <row r="7" s="119" customFormat="1" ht="48" customHeight="1" spans="1:10">
      <c r="A7" s="137" t="s">
        <v>11</v>
      </c>
      <c r="B7" s="138">
        <f t="shared" ref="B7:B12" si="2">E7+H7</f>
        <v>8</v>
      </c>
      <c r="C7" s="138" t="e">
        <f t="shared" ref="C7:C12" si="3">F7+I7</f>
        <v>#REF!</v>
      </c>
      <c r="D7" s="138" t="e">
        <f t="shared" ref="D7:D12" si="4">G7+J7</f>
        <v>#REF!</v>
      </c>
      <c r="E7" s="138">
        <v>7</v>
      </c>
      <c r="F7" s="138" t="e">
        <f>#REF!+#REF!+#REF!+#REF!+#REF!+#REF!+#REF!</f>
        <v>#REF!</v>
      </c>
      <c r="G7" s="138" t="e">
        <f>#REF!+#REF!+#REF!+#REF!+#REF!+#REF!+#REF!</f>
        <v>#REF!</v>
      </c>
      <c r="H7" s="131">
        <v>1</v>
      </c>
      <c r="I7" s="138" t="e">
        <f>#REF!</f>
        <v>#REF!</v>
      </c>
      <c r="J7" s="146" t="e">
        <f>#REF!</f>
        <v>#REF!</v>
      </c>
    </row>
    <row r="8" s="119" customFormat="1" ht="48" customHeight="1" spans="1:10">
      <c r="A8" s="137" t="s">
        <v>12</v>
      </c>
      <c r="B8" s="138">
        <f t="shared" si="2"/>
        <v>3</v>
      </c>
      <c r="C8" s="138" t="e">
        <f t="shared" si="3"/>
        <v>#REF!</v>
      </c>
      <c r="D8" s="138" t="e">
        <f t="shared" si="4"/>
        <v>#REF!</v>
      </c>
      <c r="E8" s="138">
        <v>1</v>
      </c>
      <c r="F8" s="138" t="e">
        <f>#REF!</f>
        <v>#REF!</v>
      </c>
      <c r="G8" s="138" t="e">
        <f>#REF!</f>
        <v>#REF!</v>
      </c>
      <c r="H8" s="138">
        <v>2</v>
      </c>
      <c r="I8" s="138" t="e">
        <f>#REF!+#REF!</f>
        <v>#REF!</v>
      </c>
      <c r="J8" s="146" t="e">
        <f>#REF!+#REF!</f>
        <v>#REF!</v>
      </c>
    </row>
    <row r="9" s="119" customFormat="1" ht="48" customHeight="1" spans="1:10">
      <c r="A9" s="137" t="s">
        <v>13</v>
      </c>
      <c r="B9" s="138">
        <f t="shared" si="2"/>
        <v>3</v>
      </c>
      <c r="C9" s="138" t="e">
        <f t="shared" si="3"/>
        <v>#REF!</v>
      </c>
      <c r="D9" s="138" t="e">
        <f t="shared" si="4"/>
        <v>#REF!</v>
      </c>
      <c r="E9" s="138">
        <v>2</v>
      </c>
      <c r="F9" s="138" t="e">
        <f>#REF!+#REF!</f>
        <v>#REF!</v>
      </c>
      <c r="G9" s="138" t="e">
        <f>#REF!+#REF!</f>
        <v>#REF!</v>
      </c>
      <c r="H9" s="131">
        <v>1</v>
      </c>
      <c r="I9" s="138" t="e">
        <f>#REF!</f>
        <v>#REF!</v>
      </c>
      <c r="J9" s="146" t="e">
        <f>#REF!</f>
        <v>#REF!</v>
      </c>
    </row>
    <row r="10" s="119" customFormat="1" ht="48" customHeight="1" spans="1:10">
      <c r="A10" s="137" t="s">
        <v>14</v>
      </c>
      <c r="B10" s="138">
        <f t="shared" si="2"/>
        <v>4</v>
      </c>
      <c r="C10" s="138" t="e">
        <f t="shared" si="3"/>
        <v>#REF!</v>
      </c>
      <c r="D10" s="138" t="e">
        <f t="shared" si="4"/>
        <v>#REF!</v>
      </c>
      <c r="E10" s="138">
        <v>2</v>
      </c>
      <c r="F10" s="138" t="e">
        <f>#REF!+#REF!</f>
        <v>#REF!</v>
      </c>
      <c r="G10" s="138" t="e">
        <f>#REF!+#REF!</f>
        <v>#REF!</v>
      </c>
      <c r="H10" s="138">
        <v>2</v>
      </c>
      <c r="I10" s="138" t="e">
        <f>#REF!+#REF!</f>
        <v>#REF!</v>
      </c>
      <c r="J10" s="146" t="e">
        <f>#REF!+#REF!</f>
        <v>#REF!</v>
      </c>
    </row>
    <row r="11" s="119" customFormat="1" ht="48" customHeight="1" spans="1:10">
      <c r="A11" s="137" t="s">
        <v>15</v>
      </c>
      <c r="B11" s="138">
        <f t="shared" si="2"/>
        <v>1</v>
      </c>
      <c r="C11" s="138" t="e">
        <f t="shared" si="3"/>
        <v>#REF!</v>
      </c>
      <c r="D11" s="138" t="e">
        <f t="shared" si="4"/>
        <v>#REF!</v>
      </c>
      <c r="E11" s="138">
        <v>0</v>
      </c>
      <c r="F11" s="138">
        <v>0</v>
      </c>
      <c r="G11" s="138">
        <v>0</v>
      </c>
      <c r="H11" s="138">
        <v>1</v>
      </c>
      <c r="I11" s="138" t="e">
        <f>#REF!</f>
        <v>#REF!</v>
      </c>
      <c r="J11" s="146" t="e">
        <f>#REF!</f>
        <v>#REF!</v>
      </c>
    </row>
    <row r="12" s="119" customFormat="1" ht="48" customHeight="1" spans="1:10">
      <c r="A12" s="137" t="s">
        <v>16</v>
      </c>
      <c r="B12" s="138">
        <f t="shared" si="2"/>
        <v>4</v>
      </c>
      <c r="C12" s="138" t="e">
        <f t="shared" si="3"/>
        <v>#REF!</v>
      </c>
      <c r="D12" s="138" t="e">
        <f t="shared" si="4"/>
        <v>#REF!</v>
      </c>
      <c r="E12" s="138">
        <v>2</v>
      </c>
      <c r="F12" s="138" t="e">
        <f>#REF!+#REF!</f>
        <v>#REF!</v>
      </c>
      <c r="G12" s="138" t="e">
        <f>#REF!+#REF!</f>
        <v>#REF!</v>
      </c>
      <c r="H12" s="138">
        <v>2</v>
      </c>
      <c r="I12" s="138" t="e">
        <f>#REF!+#REF!</f>
        <v>#REF!</v>
      </c>
      <c r="J12" s="146" t="e">
        <f>#REF!+#REF!</f>
        <v>#REF!</v>
      </c>
    </row>
    <row r="13" s="119" customFormat="1" ht="48" customHeight="1" spans="1:10">
      <c r="A13" s="139" t="s">
        <v>17</v>
      </c>
      <c r="B13" s="136">
        <f>SUM(B14:B19)</f>
        <v>24</v>
      </c>
      <c r="C13" s="136" t="e">
        <f t="shared" ref="C13:J13" si="5">SUM(C14:C19)</f>
        <v>#REF!</v>
      </c>
      <c r="D13" s="136" t="e">
        <f t="shared" si="5"/>
        <v>#REF!</v>
      </c>
      <c r="E13" s="136">
        <f t="shared" si="5"/>
        <v>13</v>
      </c>
      <c r="F13" s="136" t="e">
        <f t="shared" si="5"/>
        <v>#REF!</v>
      </c>
      <c r="G13" s="136" t="e">
        <f t="shared" si="5"/>
        <v>#REF!</v>
      </c>
      <c r="H13" s="136">
        <f t="shared" si="5"/>
        <v>11</v>
      </c>
      <c r="I13" s="136" t="e">
        <f t="shared" si="5"/>
        <v>#REF!</v>
      </c>
      <c r="J13" s="145" t="e">
        <f t="shared" si="5"/>
        <v>#REF!</v>
      </c>
    </row>
    <row r="14" s="119" customFormat="1" ht="48" customHeight="1" spans="1:10">
      <c r="A14" s="137" t="s">
        <v>18</v>
      </c>
      <c r="B14" s="138">
        <f t="shared" ref="B14:B19" si="6">E14+H14</f>
        <v>15</v>
      </c>
      <c r="C14" s="138" t="e">
        <f t="shared" ref="C14:C19" si="7">F14+I14</f>
        <v>#REF!</v>
      </c>
      <c r="D14" s="138" t="e">
        <f t="shared" ref="D14:D19" si="8">G14+J14</f>
        <v>#REF!</v>
      </c>
      <c r="E14" s="138">
        <v>9</v>
      </c>
      <c r="F14" s="138" t="e">
        <f>#REF!+#REF!+#REF!+#REF!+#REF!+#REF!+#REF!+#REF!+#REF!</f>
        <v>#REF!</v>
      </c>
      <c r="G14" s="138" t="e">
        <f>#REF!+#REF!+#REF!+#REF!+#REF!+#REF!+#REF!+#REF!+#REF!</f>
        <v>#REF!</v>
      </c>
      <c r="H14" s="138">
        <v>6</v>
      </c>
      <c r="I14" s="138" t="e">
        <f>#REF!+#REF!+#REF!+#REF!+#REF!+#REF!</f>
        <v>#REF!</v>
      </c>
      <c r="J14" s="146" t="e">
        <f>#REF!+#REF!+#REF!+#REF!+#REF!+#REF!</f>
        <v>#REF!</v>
      </c>
    </row>
    <row r="15" s="119" customFormat="1" ht="48" customHeight="1" spans="1:10">
      <c r="A15" s="137" t="s">
        <v>19</v>
      </c>
      <c r="B15" s="138">
        <f t="shared" si="6"/>
        <v>4</v>
      </c>
      <c r="C15" s="138" t="e">
        <f t="shared" si="7"/>
        <v>#REF!</v>
      </c>
      <c r="D15" s="138" t="e">
        <f t="shared" si="8"/>
        <v>#REF!</v>
      </c>
      <c r="E15" s="138">
        <v>2</v>
      </c>
      <c r="F15" s="138" t="e">
        <f>#REF!+#REF!</f>
        <v>#REF!</v>
      </c>
      <c r="G15" s="138" t="e">
        <f>#REF!+#REF!</f>
        <v>#REF!</v>
      </c>
      <c r="H15" s="138">
        <v>2</v>
      </c>
      <c r="I15" s="138" t="e">
        <f>#REF!+#REF!</f>
        <v>#REF!</v>
      </c>
      <c r="J15" s="146" t="e">
        <f>#REF!+#REF!</f>
        <v>#REF!</v>
      </c>
    </row>
    <row r="16" s="119" customFormat="1" ht="48" customHeight="1" spans="1:10">
      <c r="A16" s="137" t="s">
        <v>20</v>
      </c>
      <c r="B16" s="138">
        <f t="shared" si="6"/>
        <v>1</v>
      </c>
      <c r="C16" s="138" t="e">
        <f t="shared" si="7"/>
        <v>#REF!</v>
      </c>
      <c r="D16" s="138" t="e">
        <f t="shared" si="8"/>
        <v>#REF!</v>
      </c>
      <c r="E16" s="138">
        <v>0</v>
      </c>
      <c r="F16" s="138">
        <v>0</v>
      </c>
      <c r="G16" s="138">
        <v>0</v>
      </c>
      <c r="H16" s="138">
        <v>1</v>
      </c>
      <c r="I16" s="138" t="e">
        <f>#REF!</f>
        <v>#REF!</v>
      </c>
      <c r="J16" s="146" t="e">
        <f>#REF!</f>
        <v>#REF!</v>
      </c>
    </row>
    <row r="17" s="119" customFormat="1" ht="48" customHeight="1" spans="1:10">
      <c r="A17" s="137" t="s">
        <v>21</v>
      </c>
      <c r="B17" s="138">
        <f t="shared" si="6"/>
        <v>1</v>
      </c>
      <c r="C17" s="138" t="e">
        <f t="shared" si="7"/>
        <v>#REF!</v>
      </c>
      <c r="D17" s="138" t="e">
        <f t="shared" si="8"/>
        <v>#REF!</v>
      </c>
      <c r="E17" s="138">
        <v>0</v>
      </c>
      <c r="F17" s="138">
        <v>0</v>
      </c>
      <c r="G17" s="138">
        <v>0</v>
      </c>
      <c r="H17" s="138">
        <v>1</v>
      </c>
      <c r="I17" s="138" t="e">
        <f>#REF!</f>
        <v>#REF!</v>
      </c>
      <c r="J17" s="146" t="e">
        <f>#REF!</f>
        <v>#REF!</v>
      </c>
    </row>
    <row r="18" s="120" customFormat="1" ht="48" customHeight="1" spans="1:144">
      <c r="A18" s="137" t="s">
        <v>22</v>
      </c>
      <c r="B18" s="138">
        <f t="shared" si="6"/>
        <v>2</v>
      </c>
      <c r="C18" s="138" t="e">
        <f t="shared" si="7"/>
        <v>#REF!</v>
      </c>
      <c r="D18" s="138" t="e">
        <f t="shared" si="8"/>
        <v>#REF!</v>
      </c>
      <c r="E18" s="138">
        <v>2</v>
      </c>
      <c r="F18" s="138" t="e">
        <f>#REF!+#REF!</f>
        <v>#REF!</v>
      </c>
      <c r="G18" s="138" t="e">
        <f>#REF!+#REF!</f>
        <v>#REF!</v>
      </c>
      <c r="H18" s="138">
        <v>0</v>
      </c>
      <c r="I18" s="138">
        <v>0</v>
      </c>
      <c r="J18" s="146">
        <v>0</v>
      </c>
      <c r="EG18" s="147"/>
      <c r="EH18" s="147"/>
      <c r="EI18" s="147"/>
      <c r="EJ18" s="147"/>
      <c r="EK18" s="147"/>
      <c r="EL18" s="147"/>
      <c r="EM18" s="147"/>
      <c r="EN18" s="147"/>
    </row>
    <row r="19" s="120" customFormat="1" ht="48" customHeight="1" spans="1:144">
      <c r="A19" s="137" t="s">
        <v>23</v>
      </c>
      <c r="B19" s="138">
        <f t="shared" si="6"/>
        <v>1</v>
      </c>
      <c r="C19" s="138" t="e">
        <f t="shared" si="7"/>
        <v>#REF!</v>
      </c>
      <c r="D19" s="138" t="e">
        <f t="shared" si="8"/>
        <v>#REF!</v>
      </c>
      <c r="E19" s="138">
        <v>0</v>
      </c>
      <c r="F19" s="138">
        <v>0</v>
      </c>
      <c r="G19" s="138">
        <v>0</v>
      </c>
      <c r="H19" s="138">
        <v>1</v>
      </c>
      <c r="I19" s="138" t="e">
        <f>#REF!</f>
        <v>#REF!</v>
      </c>
      <c r="J19" s="146" t="e">
        <f>#REF!</f>
        <v>#REF!</v>
      </c>
      <c r="EG19" s="147"/>
      <c r="EH19" s="147"/>
      <c r="EI19" s="147"/>
      <c r="EJ19" s="147"/>
      <c r="EK19" s="147"/>
      <c r="EL19" s="147"/>
      <c r="EM19" s="147"/>
      <c r="EN19" s="147"/>
    </row>
    <row r="20" s="120" customFormat="1" ht="48" customHeight="1" spans="1:144">
      <c r="A20" s="139" t="s">
        <v>24</v>
      </c>
      <c r="B20" s="136">
        <f>SUM(B21:B29)</f>
        <v>15</v>
      </c>
      <c r="C20" s="136" t="e">
        <f t="shared" ref="C20:J20" si="9">SUM(C21:C29)</f>
        <v>#REF!</v>
      </c>
      <c r="D20" s="136" t="e">
        <f t="shared" si="9"/>
        <v>#REF!</v>
      </c>
      <c r="E20" s="136">
        <f t="shared" si="9"/>
        <v>14</v>
      </c>
      <c r="F20" s="136" t="e">
        <f t="shared" si="9"/>
        <v>#REF!</v>
      </c>
      <c r="G20" s="136" t="e">
        <f t="shared" si="9"/>
        <v>#REF!</v>
      </c>
      <c r="H20" s="136">
        <f t="shared" si="9"/>
        <v>1</v>
      </c>
      <c r="I20" s="136" t="e">
        <f t="shared" si="9"/>
        <v>#REF!</v>
      </c>
      <c r="J20" s="145" t="e">
        <f t="shared" si="9"/>
        <v>#REF!</v>
      </c>
      <c r="EG20" s="147"/>
      <c r="EH20" s="147"/>
      <c r="EI20" s="147"/>
      <c r="EJ20" s="147"/>
      <c r="EK20" s="147"/>
      <c r="EL20" s="147"/>
      <c r="EM20" s="147"/>
      <c r="EN20" s="147"/>
    </row>
    <row r="21" s="120" customFormat="1" ht="48" customHeight="1" spans="1:144">
      <c r="A21" s="137" t="s">
        <v>25</v>
      </c>
      <c r="B21" s="138">
        <f t="shared" ref="B21:B30" si="10">E21+H21</f>
        <v>3</v>
      </c>
      <c r="C21" s="138" t="e">
        <f t="shared" ref="C21:C30" si="11">F21+I21</f>
        <v>#REF!</v>
      </c>
      <c r="D21" s="138" t="e">
        <f t="shared" ref="D21:D30" si="12">G21+J21</f>
        <v>#REF!</v>
      </c>
      <c r="E21" s="138">
        <v>3</v>
      </c>
      <c r="F21" s="138" t="e">
        <f>#REF!+#REF!+#REF!</f>
        <v>#REF!</v>
      </c>
      <c r="G21" s="138" t="e">
        <f>#REF!+#REF!+#REF!</f>
        <v>#REF!</v>
      </c>
      <c r="H21" s="138">
        <v>0</v>
      </c>
      <c r="I21" s="138">
        <v>0</v>
      </c>
      <c r="J21" s="146">
        <v>0</v>
      </c>
      <c r="EG21" s="147"/>
      <c r="EH21" s="147"/>
      <c r="EI21" s="147"/>
      <c r="EJ21" s="147"/>
      <c r="EK21" s="147"/>
      <c r="EL21" s="147"/>
      <c r="EM21" s="147"/>
      <c r="EN21" s="147"/>
    </row>
    <row r="22" s="120" customFormat="1" ht="48" customHeight="1" spans="1:144">
      <c r="A22" s="137" t="s">
        <v>26</v>
      </c>
      <c r="B22" s="138">
        <f t="shared" si="10"/>
        <v>4</v>
      </c>
      <c r="C22" s="138" t="e">
        <f t="shared" si="11"/>
        <v>#REF!</v>
      </c>
      <c r="D22" s="138" t="e">
        <f t="shared" si="12"/>
        <v>#REF!</v>
      </c>
      <c r="E22" s="138">
        <v>4</v>
      </c>
      <c r="F22" s="138" t="e">
        <f>#REF!+#REF!+#REF!+#REF!</f>
        <v>#REF!</v>
      </c>
      <c r="G22" s="138" t="e">
        <f>#REF!+#REF!+#REF!+#REF!</f>
        <v>#REF!</v>
      </c>
      <c r="H22" s="138">
        <v>0</v>
      </c>
      <c r="I22" s="138">
        <v>0</v>
      </c>
      <c r="J22" s="146">
        <v>0</v>
      </c>
      <c r="EG22" s="147"/>
      <c r="EH22" s="147"/>
      <c r="EI22" s="147"/>
      <c r="EJ22" s="147"/>
      <c r="EK22" s="147"/>
      <c r="EL22" s="147"/>
      <c r="EM22" s="147"/>
      <c r="EN22" s="147"/>
    </row>
    <row r="23" s="120" customFormat="1" ht="48" customHeight="1" spans="1:144">
      <c r="A23" s="137" t="s">
        <v>27</v>
      </c>
      <c r="B23" s="138">
        <f t="shared" si="10"/>
        <v>2</v>
      </c>
      <c r="C23" s="138" t="e">
        <f t="shared" si="11"/>
        <v>#REF!</v>
      </c>
      <c r="D23" s="138" t="e">
        <f t="shared" si="12"/>
        <v>#REF!</v>
      </c>
      <c r="E23" s="138">
        <v>2</v>
      </c>
      <c r="F23" s="138" t="e">
        <f>#REF!+#REF!</f>
        <v>#REF!</v>
      </c>
      <c r="G23" s="138" t="e">
        <f>#REF!+#REF!</f>
        <v>#REF!</v>
      </c>
      <c r="H23" s="138">
        <v>0</v>
      </c>
      <c r="I23" s="138">
        <v>0</v>
      </c>
      <c r="J23" s="146">
        <v>0</v>
      </c>
      <c r="EG23" s="147"/>
      <c r="EH23" s="147"/>
      <c r="EI23" s="147"/>
      <c r="EJ23" s="147"/>
      <c r="EK23" s="147"/>
      <c r="EL23" s="147"/>
      <c r="EM23" s="147"/>
      <c r="EN23" s="147"/>
    </row>
    <row r="24" s="120" customFormat="1" ht="48" customHeight="1" spans="1:144">
      <c r="A24" s="137" t="s">
        <v>28</v>
      </c>
      <c r="B24" s="138">
        <f t="shared" si="10"/>
        <v>1</v>
      </c>
      <c r="C24" s="138" t="e">
        <f t="shared" si="11"/>
        <v>#REF!</v>
      </c>
      <c r="D24" s="138" t="e">
        <f t="shared" si="12"/>
        <v>#REF!</v>
      </c>
      <c r="E24" s="140">
        <v>1</v>
      </c>
      <c r="F24" s="138" t="e">
        <f>#REF!</f>
        <v>#REF!</v>
      </c>
      <c r="G24" s="138" t="e">
        <f>#REF!</f>
        <v>#REF!</v>
      </c>
      <c r="H24" s="138">
        <v>0</v>
      </c>
      <c r="I24" s="138">
        <v>0</v>
      </c>
      <c r="J24" s="146">
        <v>0</v>
      </c>
      <c r="EG24" s="147"/>
      <c r="EH24" s="147"/>
      <c r="EI24" s="147"/>
      <c r="EJ24" s="147"/>
      <c r="EK24" s="147"/>
      <c r="EL24" s="147"/>
      <c r="EM24" s="147"/>
      <c r="EN24" s="147"/>
    </row>
    <row r="25" s="120" customFormat="1" ht="48" customHeight="1" spans="1:144">
      <c r="A25" s="137" t="s">
        <v>29</v>
      </c>
      <c r="B25" s="138">
        <f t="shared" si="10"/>
        <v>1</v>
      </c>
      <c r="C25" s="138" t="e">
        <f t="shared" si="11"/>
        <v>#REF!</v>
      </c>
      <c r="D25" s="138" t="e">
        <f t="shared" si="12"/>
        <v>#REF!</v>
      </c>
      <c r="E25" s="138">
        <v>1</v>
      </c>
      <c r="F25" s="138" t="e">
        <f>#REF!</f>
        <v>#REF!</v>
      </c>
      <c r="G25" s="138" t="e">
        <f>#REF!</f>
        <v>#REF!</v>
      </c>
      <c r="H25" s="138">
        <v>0</v>
      </c>
      <c r="I25" s="138">
        <v>0</v>
      </c>
      <c r="J25" s="146">
        <v>0</v>
      </c>
      <c r="EG25" s="147"/>
      <c r="EH25" s="147"/>
      <c r="EI25" s="147"/>
      <c r="EJ25" s="147"/>
      <c r="EK25" s="147"/>
      <c r="EL25" s="147"/>
      <c r="EM25" s="147"/>
      <c r="EN25" s="147"/>
    </row>
    <row r="26" s="120" customFormat="1" ht="48" customHeight="1" spans="1:144">
      <c r="A26" s="137" t="s">
        <v>30</v>
      </c>
      <c r="B26" s="138">
        <f t="shared" si="10"/>
        <v>1</v>
      </c>
      <c r="C26" s="138" t="e">
        <f t="shared" si="11"/>
        <v>#REF!</v>
      </c>
      <c r="D26" s="138" t="e">
        <f t="shared" si="12"/>
        <v>#REF!</v>
      </c>
      <c r="E26" s="138">
        <v>1</v>
      </c>
      <c r="F26" s="138" t="e">
        <f>#REF!</f>
        <v>#REF!</v>
      </c>
      <c r="G26" s="138" t="e">
        <f>#REF!</f>
        <v>#REF!</v>
      </c>
      <c r="H26" s="138">
        <v>0</v>
      </c>
      <c r="I26" s="138">
        <v>0</v>
      </c>
      <c r="J26" s="146">
        <v>0</v>
      </c>
      <c r="EG26" s="147"/>
      <c r="EH26" s="147"/>
      <c r="EI26" s="147"/>
      <c r="EJ26" s="147"/>
      <c r="EK26" s="147"/>
      <c r="EL26" s="147"/>
      <c r="EM26" s="147"/>
      <c r="EN26" s="147"/>
    </row>
    <row r="27" s="120" customFormat="1" ht="48" customHeight="1" spans="1:144">
      <c r="A27" s="137" t="s">
        <v>31</v>
      </c>
      <c r="B27" s="138">
        <f t="shared" si="10"/>
        <v>1</v>
      </c>
      <c r="C27" s="138" t="e">
        <f t="shared" si="11"/>
        <v>#REF!</v>
      </c>
      <c r="D27" s="138" t="e">
        <f t="shared" si="12"/>
        <v>#REF!</v>
      </c>
      <c r="E27" s="138">
        <v>1</v>
      </c>
      <c r="F27" s="138" t="e">
        <f>#REF!</f>
        <v>#REF!</v>
      </c>
      <c r="G27" s="138" t="e">
        <f>#REF!</f>
        <v>#REF!</v>
      </c>
      <c r="H27" s="138">
        <v>0</v>
      </c>
      <c r="I27" s="138">
        <v>0</v>
      </c>
      <c r="J27" s="146">
        <v>0</v>
      </c>
      <c r="EG27" s="147"/>
      <c r="EH27" s="147"/>
      <c r="EI27" s="147"/>
      <c r="EJ27" s="147"/>
      <c r="EK27" s="147"/>
      <c r="EL27" s="147"/>
      <c r="EM27" s="147"/>
      <c r="EN27" s="147"/>
    </row>
    <row r="28" s="120" customFormat="1" ht="48" customHeight="1" spans="1:144">
      <c r="A28" s="137" t="s">
        <v>32</v>
      </c>
      <c r="B28" s="138">
        <f t="shared" si="10"/>
        <v>1</v>
      </c>
      <c r="C28" s="138" t="e">
        <f t="shared" si="11"/>
        <v>#REF!</v>
      </c>
      <c r="D28" s="138" t="e">
        <f t="shared" si="12"/>
        <v>#REF!</v>
      </c>
      <c r="E28" s="138">
        <v>1</v>
      </c>
      <c r="F28" s="138" t="e">
        <f>#REF!</f>
        <v>#REF!</v>
      </c>
      <c r="G28" s="138" t="e">
        <f>#REF!</f>
        <v>#REF!</v>
      </c>
      <c r="H28" s="138">
        <v>0</v>
      </c>
      <c r="I28" s="138">
        <v>0</v>
      </c>
      <c r="J28" s="146">
        <v>0</v>
      </c>
      <c r="EG28" s="147"/>
      <c r="EH28" s="147"/>
      <c r="EI28" s="147"/>
      <c r="EJ28" s="147"/>
      <c r="EK28" s="147"/>
      <c r="EL28" s="147"/>
      <c r="EM28" s="147"/>
      <c r="EN28" s="147"/>
    </row>
    <row r="29" ht="48" customHeight="1" spans="1:10">
      <c r="A29" s="137" t="s">
        <v>33</v>
      </c>
      <c r="B29" s="138">
        <f t="shared" si="10"/>
        <v>1</v>
      </c>
      <c r="C29" s="138" t="e">
        <f t="shared" si="11"/>
        <v>#REF!</v>
      </c>
      <c r="D29" s="138" t="e">
        <f t="shared" si="12"/>
        <v>#REF!</v>
      </c>
      <c r="E29" s="138">
        <v>0</v>
      </c>
      <c r="F29" s="138">
        <v>0</v>
      </c>
      <c r="G29" s="138">
        <v>0</v>
      </c>
      <c r="H29" s="138">
        <v>1</v>
      </c>
      <c r="I29" s="138" t="e">
        <f>#REF!</f>
        <v>#REF!</v>
      </c>
      <c r="J29" s="146" t="e">
        <f>#REF!</f>
        <v>#REF!</v>
      </c>
    </row>
  </sheetData>
  <mergeCells count="7">
    <mergeCell ref="A1:J1"/>
    <mergeCell ref="E3:G3"/>
    <mergeCell ref="H3:J3"/>
    <mergeCell ref="A3:A4"/>
    <mergeCell ref="B3:B4"/>
    <mergeCell ref="C3:C4"/>
    <mergeCell ref="D3:D4"/>
  </mergeCells>
  <pageMargins left="0.699305555555556" right="0.699305555555556" top="0.75" bottom="0.75" header="0.3" footer="0.3"/>
  <pageSetup paperSize="9" scale="5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tabColor theme="7"/>
  </sheetPr>
  <dimension ref="A1:K80"/>
  <sheetViews>
    <sheetView tabSelected="1" zoomScale="90" zoomScaleNormal="90" workbookViewId="0">
      <pane ySplit="4" topLeftCell="A5" activePane="bottomLeft" state="frozen"/>
      <selection/>
      <selection pane="bottomLeft" activeCell="A2" sqref="A2:K2"/>
    </sheetView>
  </sheetViews>
  <sheetFormatPr defaultColWidth="9" defaultRowHeight="14.25"/>
  <cols>
    <col min="1" max="1" width="6.125" style="38" customWidth="1"/>
    <col min="2" max="2" width="7.125" style="38" customWidth="1"/>
    <col min="3" max="3" width="33.8916666666667" style="39" customWidth="1"/>
    <col min="4" max="4" width="12.35" style="38" customWidth="1"/>
    <col min="5" max="5" width="50.5583333333333" style="39" customWidth="1"/>
    <col min="6" max="6" width="11.3583333333333" style="38" customWidth="1"/>
    <col min="7" max="7" width="10.1416666666667" style="38" customWidth="1"/>
    <col min="8" max="8" width="17.3583333333333" style="38" customWidth="1"/>
    <col min="9" max="9" width="16.625" style="38" customWidth="1"/>
    <col min="10" max="10" width="19.45" style="38" customWidth="1"/>
    <col min="11" max="11" width="6.25" style="40" customWidth="1"/>
    <col min="12" max="16384" width="9" style="36"/>
  </cols>
  <sheetData>
    <row r="1" s="36" customFormat="1" ht="18" customHeight="1" spans="1:11">
      <c r="A1" s="41" t="s">
        <v>34</v>
      </c>
      <c r="B1" s="41"/>
      <c r="C1" s="42"/>
      <c r="D1" s="2"/>
      <c r="E1" s="3"/>
      <c r="F1" s="4"/>
      <c r="G1" s="4"/>
      <c r="H1" s="21"/>
      <c r="I1" s="22"/>
      <c r="J1" s="30"/>
      <c r="K1" s="30"/>
    </row>
    <row r="2" s="36" customFormat="1" ht="34.5" spans="1:11">
      <c r="A2" s="5" t="s">
        <v>35</v>
      </c>
      <c r="B2" s="6"/>
      <c r="C2" s="7"/>
      <c r="D2" s="8"/>
      <c r="E2" s="7"/>
      <c r="F2" s="8"/>
      <c r="G2" s="8"/>
      <c r="H2" s="24"/>
      <c r="I2" s="24"/>
      <c r="J2" s="6"/>
      <c r="K2" s="6"/>
    </row>
    <row r="3" s="36" customFormat="1" ht="21" customHeight="1" spans="1:11">
      <c r="A3" s="43"/>
      <c r="B3" s="44"/>
      <c r="C3" s="11"/>
      <c r="D3" s="10"/>
      <c r="E3" s="11"/>
      <c r="F3" s="12"/>
      <c r="G3" s="12"/>
      <c r="H3" s="26"/>
      <c r="I3" s="12"/>
      <c r="J3" s="31" t="s">
        <v>1</v>
      </c>
      <c r="K3" s="31"/>
    </row>
    <row r="4" s="37" customFormat="1" ht="51" customHeight="1" spans="1:11">
      <c r="A4" s="13" t="s">
        <v>36</v>
      </c>
      <c r="B4" s="45"/>
      <c r="C4" s="15" t="s">
        <v>37</v>
      </c>
      <c r="D4" s="16" t="s">
        <v>38</v>
      </c>
      <c r="E4" s="15" t="s">
        <v>39</v>
      </c>
      <c r="F4" s="15" t="s">
        <v>40</v>
      </c>
      <c r="G4" s="15" t="s">
        <v>41</v>
      </c>
      <c r="H4" s="16" t="s">
        <v>4</v>
      </c>
      <c r="I4" s="16" t="s">
        <v>42</v>
      </c>
      <c r="J4" s="15" t="s">
        <v>43</v>
      </c>
      <c r="K4" s="33" t="s">
        <v>44</v>
      </c>
    </row>
    <row r="5" s="36" customFormat="1" ht="26" customHeight="1" spans="1:11">
      <c r="A5" s="46"/>
      <c r="B5" s="47"/>
      <c r="C5" s="48" t="s">
        <v>9</v>
      </c>
      <c r="D5" s="49">
        <f>SUM(D6:D7)</f>
        <v>50</v>
      </c>
      <c r="E5" s="48"/>
      <c r="F5" s="49"/>
      <c r="G5" s="49"/>
      <c r="H5" s="49">
        <f>SUM(H6:H7)</f>
        <v>8546214.63</v>
      </c>
      <c r="I5" s="49">
        <f>SUM(I6:I7)</f>
        <v>3379000</v>
      </c>
      <c r="J5" s="49"/>
      <c r="K5" s="94"/>
    </row>
    <row r="6" s="36" customFormat="1" ht="26" customHeight="1" spans="1:11">
      <c r="A6" s="46"/>
      <c r="B6" s="47"/>
      <c r="C6" s="50" t="s">
        <v>45</v>
      </c>
      <c r="D6" s="49">
        <f>SUM(D9,D16,D45)</f>
        <v>38</v>
      </c>
      <c r="E6" s="48"/>
      <c r="F6" s="49"/>
      <c r="G6" s="49"/>
      <c r="H6" s="49">
        <f>SUM(H9,H16,H45)</f>
        <v>4696607</v>
      </c>
      <c r="I6" s="49">
        <f>SUM(I9,I16,I45)</f>
        <v>1515000</v>
      </c>
      <c r="J6" s="49"/>
      <c r="K6" s="94"/>
    </row>
    <row r="7" s="36" customFormat="1" ht="26" customHeight="1" spans="1:11">
      <c r="A7" s="46"/>
      <c r="B7" s="47"/>
      <c r="C7" s="50" t="s">
        <v>46</v>
      </c>
      <c r="D7" s="49">
        <f>SUM(D13,D35,D46)</f>
        <v>12</v>
      </c>
      <c r="E7" s="48"/>
      <c r="F7" s="49"/>
      <c r="G7" s="49"/>
      <c r="H7" s="49">
        <f>SUM(H13,H35,H46)</f>
        <v>3849607.63</v>
      </c>
      <c r="I7" s="49">
        <f>SUM(I13,I35,I46)</f>
        <v>1864000</v>
      </c>
      <c r="J7" s="49"/>
      <c r="K7" s="94"/>
    </row>
    <row r="8" s="36" customFormat="1" ht="26" customHeight="1" spans="1:11">
      <c r="A8" s="51"/>
      <c r="B8" s="49"/>
      <c r="C8" s="48" t="s">
        <v>47</v>
      </c>
      <c r="D8" s="49">
        <f>SUM(D9,D13)</f>
        <v>4</v>
      </c>
      <c r="E8" s="48"/>
      <c r="F8" s="49"/>
      <c r="G8" s="49"/>
      <c r="H8" s="49">
        <f>SUM(H9,H13)</f>
        <v>410900</v>
      </c>
      <c r="I8" s="49">
        <f>SUM(I9,I13)</f>
        <v>124000</v>
      </c>
      <c r="J8" s="49"/>
      <c r="K8" s="94"/>
    </row>
    <row r="9" s="36" customFormat="1" ht="26" customHeight="1" spans="1:11">
      <c r="A9" s="52"/>
      <c r="B9" s="53"/>
      <c r="C9" s="54" t="s">
        <v>45</v>
      </c>
      <c r="D9" s="53">
        <v>3</v>
      </c>
      <c r="E9" s="54"/>
      <c r="F9" s="53"/>
      <c r="G9" s="53"/>
      <c r="H9" s="53">
        <f>SUM(H10:H12)</f>
        <v>390900</v>
      </c>
      <c r="I9" s="53">
        <f>SUM(I10:I12)</f>
        <v>104000</v>
      </c>
      <c r="J9" s="53"/>
      <c r="K9" s="95"/>
    </row>
    <row r="10" s="36" customFormat="1" ht="95" customHeight="1" spans="1:11">
      <c r="A10" s="55">
        <v>1</v>
      </c>
      <c r="B10" s="56">
        <v>1</v>
      </c>
      <c r="C10" s="57" t="s">
        <v>48</v>
      </c>
      <c r="D10" s="58" t="s">
        <v>45</v>
      </c>
      <c r="E10" s="59" t="s">
        <v>49</v>
      </c>
      <c r="F10" s="58" t="s">
        <v>50</v>
      </c>
      <c r="G10" s="60" t="s">
        <v>51</v>
      </c>
      <c r="H10" s="61">
        <v>250000</v>
      </c>
      <c r="I10" s="61">
        <v>60000</v>
      </c>
      <c r="J10" s="58" t="s">
        <v>52</v>
      </c>
      <c r="K10" s="96"/>
    </row>
    <row r="11" s="36" customFormat="1" ht="57" customHeight="1" spans="1:11">
      <c r="A11" s="55">
        <v>2</v>
      </c>
      <c r="B11" s="56">
        <v>2</v>
      </c>
      <c r="C11" s="59" t="s">
        <v>53</v>
      </c>
      <c r="D11" s="58" t="s">
        <v>45</v>
      </c>
      <c r="E11" s="59" t="s">
        <v>54</v>
      </c>
      <c r="F11" s="58" t="s">
        <v>55</v>
      </c>
      <c r="G11" s="58" t="s">
        <v>51</v>
      </c>
      <c r="H11" s="61">
        <v>104900</v>
      </c>
      <c r="I11" s="61">
        <v>24000</v>
      </c>
      <c r="J11" s="58" t="s">
        <v>52</v>
      </c>
      <c r="K11" s="96"/>
    </row>
    <row r="12" s="36" customFormat="1" ht="60" customHeight="1" spans="1:11">
      <c r="A12" s="55">
        <v>3</v>
      </c>
      <c r="B12" s="56">
        <v>3</v>
      </c>
      <c r="C12" s="59" t="s">
        <v>56</v>
      </c>
      <c r="D12" s="58" t="s">
        <v>45</v>
      </c>
      <c r="E12" s="59" t="s">
        <v>57</v>
      </c>
      <c r="F12" s="58" t="s">
        <v>58</v>
      </c>
      <c r="G12" s="58" t="s">
        <v>51</v>
      </c>
      <c r="H12" s="61">
        <v>36000</v>
      </c>
      <c r="I12" s="61">
        <v>20000</v>
      </c>
      <c r="J12" s="58" t="s">
        <v>52</v>
      </c>
      <c r="K12" s="97"/>
    </row>
    <row r="13" s="36" customFormat="1" ht="25" customHeight="1" spans="1:11">
      <c r="A13" s="52"/>
      <c r="B13" s="53"/>
      <c r="C13" s="54" t="s">
        <v>46</v>
      </c>
      <c r="D13" s="53">
        <v>1</v>
      </c>
      <c r="E13" s="54"/>
      <c r="F13" s="53"/>
      <c r="G13" s="53"/>
      <c r="H13" s="53">
        <f>H14</f>
        <v>20000</v>
      </c>
      <c r="I13" s="53">
        <f>I14</f>
        <v>20000</v>
      </c>
      <c r="J13" s="53"/>
      <c r="K13" s="95"/>
    </row>
    <row r="14" s="36" customFormat="1" ht="87" customHeight="1" spans="1:11">
      <c r="A14" s="18">
        <v>4</v>
      </c>
      <c r="B14" s="62">
        <v>1</v>
      </c>
      <c r="C14" s="59" t="s">
        <v>59</v>
      </c>
      <c r="D14" s="58" t="s">
        <v>46</v>
      </c>
      <c r="E14" s="59" t="s">
        <v>60</v>
      </c>
      <c r="F14" s="58">
        <v>2022</v>
      </c>
      <c r="G14" s="58" t="s">
        <v>51</v>
      </c>
      <c r="H14" s="61">
        <v>20000</v>
      </c>
      <c r="I14" s="61">
        <v>20000</v>
      </c>
      <c r="J14" s="58" t="s">
        <v>61</v>
      </c>
      <c r="K14" s="34"/>
    </row>
    <row r="15" s="36" customFormat="1" ht="32" customHeight="1" spans="1:11">
      <c r="A15" s="51"/>
      <c r="B15" s="63"/>
      <c r="C15" s="48" t="s">
        <v>62</v>
      </c>
      <c r="D15" s="49">
        <f>SUM(D16,D35)</f>
        <v>26</v>
      </c>
      <c r="E15" s="48"/>
      <c r="F15" s="49"/>
      <c r="G15" s="49"/>
      <c r="H15" s="49">
        <f>SUM(H16,H35)</f>
        <v>6235109</v>
      </c>
      <c r="I15" s="49">
        <f>SUM(I16,I35)</f>
        <v>2761000</v>
      </c>
      <c r="J15" s="49"/>
      <c r="K15" s="94"/>
    </row>
    <row r="16" s="36" customFormat="1" ht="32" customHeight="1" spans="1:11">
      <c r="A16" s="52"/>
      <c r="B16" s="53"/>
      <c r="C16" s="54" t="s">
        <v>45</v>
      </c>
      <c r="D16" s="53">
        <v>18</v>
      </c>
      <c r="E16" s="54"/>
      <c r="F16" s="53"/>
      <c r="G16" s="53"/>
      <c r="H16" s="53">
        <f>SUM(H17:H34)</f>
        <v>2463109</v>
      </c>
      <c r="I16" s="53">
        <f>SUM(I17:I34)</f>
        <v>949000</v>
      </c>
      <c r="J16" s="53"/>
      <c r="K16" s="95"/>
    </row>
    <row r="17" s="36" customFormat="1" ht="55" customHeight="1" spans="1:11">
      <c r="A17" s="64">
        <v>5</v>
      </c>
      <c r="B17" s="65">
        <v>1</v>
      </c>
      <c r="C17" s="59" t="s">
        <v>63</v>
      </c>
      <c r="D17" s="58" t="s">
        <v>45</v>
      </c>
      <c r="E17" s="59" t="s">
        <v>64</v>
      </c>
      <c r="F17" s="58" t="s">
        <v>65</v>
      </c>
      <c r="G17" s="58" t="s">
        <v>51</v>
      </c>
      <c r="H17" s="61">
        <v>35000</v>
      </c>
      <c r="I17" s="61">
        <v>10000</v>
      </c>
      <c r="J17" s="58" t="s">
        <v>66</v>
      </c>
      <c r="K17" s="33"/>
    </row>
    <row r="18" s="36" customFormat="1" ht="92" customHeight="1" spans="1:11">
      <c r="A18" s="64">
        <v>6</v>
      </c>
      <c r="B18" s="65">
        <v>2</v>
      </c>
      <c r="C18" s="59" t="s">
        <v>67</v>
      </c>
      <c r="D18" s="58" t="s">
        <v>45</v>
      </c>
      <c r="E18" s="59" t="s">
        <v>68</v>
      </c>
      <c r="F18" s="58" t="s">
        <v>65</v>
      </c>
      <c r="G18" s="58" t="s">
        <v>51</v>
      </c>
      <c r="H18" s="61">
        <v>21000</v>
      </c>
      <c r="I18" s="61">
        <v>10000</v>
      </c>
      <c r="J18" s="58" t="s">
        <v>52</v>
      </c>
      <c r="K18" s="98"/>
    </row>
    <row r="19" s="36" customFormat="1" ht="48" customHeight="1" spans="1:11">
      <c r="A19" s="64">
        <v>7</v>
      </c>
      <c r="B19" s="65">
        <v>3</v>
      </c>
      <c r="C19" s="59" t="s">
        <v>69</v>
      </c>
      <c r="D19" s="58" t="s">
        <v>45</v>
      </c>
      <c r="E19" s="59" t="s">
        <v>70</v>
      </c>
      <c r="F19" s="58" t="s">
        <v>58</v>
      </c>
      <c r="G19" s="58" t="s">
        <v>51</v>
      </c>
      <c r="H19" s="61">
        <v>14412</v>
      </c>
      <c r="I19" s="61">
        <v>8000</v>
      </c>
      <c r="J19" s="58" t="s">
        <v>71</v>
      </c>
      <c r="K19" s="33"/>
    </row>
    <row r="20" s="36" customFormat="1" ht="59" customHeight="1" spans="1:11">
      <c r="A20" s="64">
        <v>8</v>
      </c>
      <c r="B20" s="65">
        <v>4</v>
      </c>
      <c r="C20" s="57" t="s">
        <v>72</v>
      </c>
      <c r="D20" s="66" t="s">
        <v>45</v>
      </c>
      <c r="E20" s="57" t="s">
        <v>73</v>
      </c>
      <c r="F20" s="66" t="s">
        <v>74</v>
      </c>
      <c r="G20" s="62" t="s">
        <v>51</v>
      </c>
      <c r="H20" s="67">
        <v>60000</v>
      </c>
      <c r="I20" s="67">
        <v>20000</v>
      </c>
      <c r="J20" s="58" t="s">
        <v>66</v>
      </c>
      <c r="K20" s="98"/>
    </row>
    <row r="21" s="36" customFormat="1" ht="55" customHeight="1" spans="1:11">
      <c r="A21" s="64">
        <v>9</v>
      </c>
      <c r="B21" s="65">
        <v>5</v>
      </c>
      <c r="C21" s="59" t="s">
        <v>75</v>
      </c>
      <c r="D21" s="66" t="s">
        <v>45</v>
      </c>
      <c r="E21" s="59" t="s">
        <v>76</v>
      </c>
      <c r="F21" s="58" t="s">
        <v>77</v>
      </c>
      <c r="G21" s="58" t="s">
        <v>51</v>
      </c>
      <c r="H21" s="67">
        <v>170000</v>
      </c>
      <c r="I21" s="67">
        <v>10000</v>
      </c>
      <c r="J21" s="58" t="s">
        <v>66</v>
      </c>
      <c r="K21" s="98"/>
    </row>
    <row r="22" s="36" customFormat="1" ht="55" customHeight="1" spans="1:11">
      <c r="A22" s="64">
        <v>10</v>
      </c>
      <c r="B22" s="65">
        <v>6</v>
      </c>
      <c r="C22" s="59" t="s">
        <v>78</v>
      </c>
      <c r="D22" s="66" t="s">
        <v>45</v>
      </c>
      <c r="E22" s="59" t="s">
        <v>79</v>
      </c>
      <c r="F22" s="62" t="s">
        <v>50</v>
      </c>
      <c r="G22" s="58" t="s">
        <v>51</v>
      </c>
      <c r="H22" s="67">
        <v>45000</v>
      </c>
      <c r="I22" s="67">
        <v>8000</v>
      </c>
      <c r="J22" s="58" t="s">
        <v>66</v>
      </c>
      <c r="K22" s="98"/>
    </row>
    <row r="23" s="36" customFormat="1" ht="57" customHeight="1" spans="1:11">
      <c r="A23" s="64">
        <v>11</v>
      </c>
      <c r="B23" s="65">
        <v>7</v>
      </c>
      <c r="C23" s="59" t="s">
        <v>80</v>
      </c>
      <c r="D23" s="58" t="s">
        <v>45</v>
      </c>
      <c r="E23" s="59" t="s">
        <v>81</v>
      </c>
      <c r="F23" s="58" t="s">
        <v>65</v>
      </c>
      <c r="G23" s="58" t="s">
        <v>51</v>
      </c>
      <c r="H23" s="61">
        <v>35000</v>
      </c>
      <c r="I23" s="61">
        <v>10000</v>
      </c>
      <c r="J23" s="58" t="s">
        <v>52</v>
      </c>
      <c r="K23" s="98"/>
    </row>
    <row r="24" s="36" customFormat="1" ht="57" customHeight="1" spans="1:11">
      <c r="A24" s="64">
        <v>12</v>
      </c>
      <c r="B24" s="65">
        <v>8</v>
      </c>
      <c r="C24" s="59" t="s">
        <v>82</v>
      </c>
      <c r="D24" s="58" t="s">
        <v>45</v>
      </c>
      <c r="E24" s="59" t="s">
        <v>83</v>
      </c>
      <c r="F24" s="58" t="s">
        <v>65</v>
      </c>
      <c r="G24" s="58" t="s">
        <v>51</v>
      </c>
      <c r="H24" s="61">
        <v>70000</v>
      </c>
      <c r="I24" s="61">
        <v>22000</v>
      </c>
      <c r="J24" s="58" t="s">
        <v>71</v>
      </c>
      <c r="K24" s="98"/>
    </row>
    <row r="25" s="36" customFormat="1" ht="52" customHeight="1" spans="1:11">
      <c r="A25" s="64">
        <v>13</v>
      </c>
      <c r="B25" s="65">
        <v>9</v>
      </c>
      <c r="C25" s="59" t="s">
        <v>84</v>
      </c>
      <c r="D25" s="58" t="s">
        <v>45</v>
      </c>
      <c r="E25" s="59" t="s">
        <v>85</v>
      </c>
      <c r="F25" s="58" t="s">
        <v>86</v>
      </c>
      <c r="G25" s="58" t="s">
        <v>51</v>
      </c>
      <c r="H25" s="61">
        <v>80000</v>
      </c>
      <c r="I25" s="61">
        <v>29000</v>
      </c>
      <c r="J25" s="58" t="s">
        <v>87</v>
      </c>
      <c r="K25" s="98"/>
    </row>
    <row r="26" s="36" customFormat="1" ht="57" customHeight="1" spans="1:11">
      <c r="A26" s="64">
        <v>14</v>
      </c>
      <c r="B26" s="65">
        <v>10</v>
      </c>
      <c r="C26" s="59" t="s">
        <v>88</v>
      </c>
      <c r="D26" s="58" t="s">
        <v>45</v>
      </c>
      <c r="E26" s="59" t="s">
        <v>89</v>
      </c>
      <c r="F26" s="58" t="s">
        <v>65</v>
      </c>
      <c r="G26" s="58" t="s">
        <v>51</v>
      </c>
      <c r="H26" s="61">
        <v>15000</v>
      </c>
      <c r="I26" s="61">
        <v>7000</v>
      </c>
      <c r="J26" s="58" t="s">
        <v>52</v>
      </c>
      <c r="K26" s="98"/>
    </row>
    <row r="27" s="36" customFormat="1" ht="57" customHeight="1" spans="1:11">
      <c r="A27" s="64">
        <v>15</v>
      </c>
      <c r="B27" s="65">
        <v>11</v>
      </c>
      <c r="C27" s="59" t="s">
        <v>90</v>
      </c>
      <c r="D27" s="58" t="s">
        <v>45</v>
      </c>
      <c r="E27" s="59" t="s">
        <v>91</v>
      </c>
      <c r="F27" s="68" t="s">
        <v>58</v>
      </c>
      <c r="G27" s="58" t="s">
        <v>51</v>
      </c>
      <c r="H27" s="61">
        <v>19300</v>
      </c>
      <c r="I27" s="61">
        <v>15000</v>
      </c>
      <c r="J27" s="58" t="s">
        <v>92</v>
      </c>
      <c r="K27" s="98"/>
    </row>
    <row r="28" s="36" customFormat="1" ht="50" customHeight="1" spans="1:11">
      <c r="A28" s="64">
        <v>16</v>
      </c>
      <c r="B28" s="65">
        <v>12</v>
      </c>
      <c r="C28" s="59" t="s">
        <v>93</v>
      </c>
      <c r="D28" s="58" t="s">
        <v>45</v>
      </c>
      <c r="E28" s="59" t="s">
        <v>94</v>
      </c>
      <c r="F28" s="69" t="s">
        <v>65</v>
      </c>
      <c r="G28" s="58" t="s">
        <v>51</v>
      </c>
      <c r="H28" s="70">
        <v>900000</v>
      </c>
      <c r="I28" s="70">
        <v>560000</v>
      </c>
      <c r="J28" s="58" t="s">
        <v>66</v>
      </c>
      <c r="K28" s="98"/>
    </row>
    <row r="29" s="36" customFormat="1" ht="50" customHeight="1" spans="1:11">
      <c r="A29" s="64">
        <v>17</v>
      </c>
      <c r="B29" s="65">
        <v>13</v>
      </c>
      <c r="C29" s="59" t="s">
        <v>95</v>
      </c>
      <c r="D29" s="58" t="s">
        <v>45</v>
      </c>
      <c r="E29" s="59" t="s">
        <v>96</v>
      </c>
      <c r="F29" s="69" t="s">
        <v>65</v>
      </c>
      <c r="G29" s="58" t="s">
        <v>97</v>
      </c>
      <c r="H29" s="70">
        <v>80000</v>
      </c>
      <c r="I29" s="70">
        <v>20000</v>
      </c>
      <c r="J29" s="58" t="s">
        <v>66</v>
      </c>
      <c r="K29" s="96"/>
    </row>
    <row r="30" s="36" customFormat="1" ht="50" customHeight="1" spans="1:11">
      <c r="A30" s="64">
        <v>18</v>
      </c>
      <c r="B30" s="65">
        <v>14</v>
      </c>
      <c r="C30" s="59" t="s">
        <v>98</v>
      </c>
      <c r="D30" s="58" t="s">
        <v>45</v>
      </c>
      <c r="E30" s="59" t="s">
        <v>99</v>
      </c>
      <c r="F30" s="69" t="s">
        <v>65</v>
      </c>
      <c r="G30" s="58" t="s">
        <v>51</v>
      </c>
      <c r="H30" s="70">
        <v>110000</v>
      </c>
      <c r="I30" s="70">
        <v>50000</v>
      </c>
      <c r="J30" s="58" t="s">
        <v>66</v>
      </c>
      <c r="K30" s="96"/>
    </row>
    <row r="31" s="36" customFormat="1" ht="54" customHeight="1" spans="1:11">
      <c r="A31" s="64">
        <v>19</v>
      </c>
      <c r="B31" s="65">
        <v>15</v>
      </c>
      <c r="C31" s="59" t="s">
        <v>100</v>
      </c>
      <c r="D31" s="58" t="s">
        <v>45</v>
      </c>
      <c r="E31" s="59" t="s">
        <v>101</v>
      </c>
      <c r="F31" s="69" t="s">
        <v>58</v>
      </c>
      <c r="G31" s="58" t="s">
        <v>51</v>
      </c>
      <c r="H31" s="70">
        <v>65000</v>
      </c>
      <c r="I31" s="70">
        <v>30000</v>
      </c>
      <c r="J31" s="58" t="s">
        <v>66</v>
      </c>
      <c r="K31" s="96"/>
    </row>
    <row r="32" s="36" customFormat="1" ht="60" customHeight="1" spans="1:11">
      <c r="A32" s="64">
        <v>20</v>
      </c>
      <c r="B32" s="65">
        <v>16</v>
      </c>
      <c r="C32" s="57" t="s">
        <v>102</v>
      </c>
      <c r="D32" s="71" t="s">
        <v>45</v>
      </c>
      <c r="E32" s="72" t="s">
        <v>103</v>
      </c>
      <c r="F32" s="58" t="s">
        <v>55</v>
      </c>
      <c r="G32" s="58" t="s">
        <v>51</v>
      </c>
      <c r="H32" s="73">
        <v>338447</v>
      </c>
      <c r="I32" s="73">
        <v>50000</v>
      </c>
      <c r="J32" s="58" t="s">
        <v>104</v>
      </c>
      <c r="K32" s="96"/>
    </row>
    <row r="33" s="36" customFormat="1" ht="54" customHeight="1" spans="1:11">
      <c r="A33" s="64">
        <v>21</v>
      </c>
      <c r="B33" s="65">
        <v>17</v>
      </c>
      <c r="C33" s="57" t="s">
        <v>105</v>
      </c>
      <c r="D33" s="71" t="s">
        <v>45</v>
      </c>
      <c r="E33" s="72" t="s">
        <v>106</v>
      </c>
      <c r="F33" s="58" t="s">
        <v>86</v>
      </c>
      <c r="G33" s="58" t="s">
        <v>51</v>
      </c>
      <c r="H33" s="73">
        <v>344950</v>
      </c>
      <c r="I33" s="73">
        <v>50000</v>
      </c>
      <c r="J33" s="58" t="s">
        <v>104</v>
      </c>
      <c r="K33" s="96"/>
    </row>
    <row r="34" s="36" customFormat="1" ht="65" customHeight="1" spans="1:11">
      <c r="A34" s="64">
        <v>22</v>
      </c>
      <c r="B34" s="65">
        <v>18</v>
      </c>
      <c r="C34" s="59" t="s">
        <v>107</v>
      </c>
      <c r="D34" s="58" t="s">
        <v>45</v>
      </c>
      <c r="E34" s="59" t="s">
        <v>108</v>
      </c>
      <c r="F34" s="69" t="s">
        <v>109</v>
      </c>
      <c r="G34" s="58" t="s">
        <v>51</v>
      </c>
      <c r="H34" s="70">
        <v>60000</v>
      </c>
      <c r="I34" s="70">
        <v>40000</v>
      </c>
      <c r="J34" s="58" t="s">
        <v>66</v>
      </c>
      <c r="K34" s="96"/>
    </row>
    <row r="35" s="36" customFormat="1" ht="30" customHeight="1" spans="1:11">
      <c r="A35" s="52"/>
      <c r="B35" s="53"/>
      <c r="C35" s="54" t="s">
        <v>46</v>
      </c>
      <c r="D35" s="53">
        <v>8</v>
      </c>
      <c r="E35" s="54"/>
      <c r="F35" s="53"/>
      <c r="G35" s="53"/>
      <c r="H35" s="53">
        <f>SUM(H36:H43)</f>
        <v>3772000</v>
      </c>
      <c r="I35" s="53">
        <f>SUM(I36:I43)</f>
        <v>1812000</v>
      </c>
      <c r="J35" s="53"/>
      <c r="K35" s="95"/>
    </row>
    <row r="36" s="36" customFormat="1" ht="75" customHeight="1" spans="1:11">
      <c r="A36" s="64">
        <v>23</v>
      </c>
      <c r="B36" s="65">
        <v>1</v>
      </c>
      <c r="C36" s="59" t="s">
        <v>110</v>
      </c>
      <c r="D36" s="58" t="s">
        <v>46</v>
      </c>
      <c r="E36" s="59" t="s">
        <v>111</v>
      </c>
      <c r="F36" s="71" t="s">
        <v>109</v>
      </c>
      <c r="G36" s="71" t="s">
        <v>51</v>
      </c>
      <c r="H36" s="73">
        <v>20000</v>
      </c>
      <c r="I36" s="73">
        <v>10000</v>
      </c>
      <c r="J36" s="58" t="s">
        <v>61</v>
      </c>
      <c r="K36" s="96"/>
    </row>
    <row r="37" s="36" customFormat="1" ht="78" customHeight="1" spans="1:11">
      <c r="A37" s="64">
        <v>24</v>
      </c>
      <c r="B37" s="65">
        <v>2</v>
      </c>
      <c r="C37" s="74" t="s">
        <v>112</v>
      </c>
      <c r="D37" s="58" t="s">
        <v>46</v>
      </c>
      <c r="E37" s="59" t="s">
        <v>113</v>
      </c>
      <c r="F37" s="58" t="s">
        <v>109</v>
      </c>
      <c r="G37" s="58" t="s">
        <v>51</v>
      </c>
      <c r="H37" s="61">
        <v>40000</v>
      </c>
      <c r="I37" s="61">
        <v>10000</v>
      </c>
      <c r="J37" s="58" t="s">
        <v>52</v>
      </c>
      <c r="K37" s="33"/>
    </row>
    <row r="38" s="36" customFormat="1" ht="117" customHeight="1" spans="1:11">
      <c r="A38" s="64">
        <v>25</v>
      </c>
      <c r="B38" s="65">
        <v>3</v>
      </c>
      <c r="C38" s="59" t="s">
        <v>114</v>
      </c>
      <c r="D38" s="58" t="s">
        <v>46</v>
      </c>
      <c r="E38" s="59" t="s">
        <v>115</v>
      </c>
      <c r="F38" s="58" t="s">
        <v>109</v>
      </c>
      <c r="G38" s="58" t="s">
        <v>51</v>
      </c>
      <c r="H38" s="61">
        <v>50000</v>
      </c>
      <c r="I38" s="61">
        <v>25000</v>
      </c>
      <c r="J38" s="58" t="s">
        <v>52</v>
      </c>
      <c r="K38" s="98"/>
    </row>
    <row r="39" s="36" customFormat="1" ht="63" customHeight="1" spans="1:11">
      <c r="A39" s="64">
        <v>26</v>
      </c>
      <c r="B39" s="65">
        <v>4</v>
      </c>
      <c r="C39" s="59" t="s">
        <v>116</v>
      </c>
      <c r="D39" s="71" t="s">
        <v>46</v>
      </c>
      <c r="E39" s="59" t="s">
        <v>117</v>
      </c>
      <c r="F39" s="71">
        <v>2022</v>
      </c>
      <c r="G39" s="58" t="s">
        <v>51</v>
      </c>
      <c r="H39" s="73">
        <v>17000</v>
      </c>
      <c r="I39" s="73">
        <v>17000</v>
      </c>
      <c r="J39" s="58" t="s">
        <v>61</v>
      </c>
      <c r="K39" s="98"/>
    </row>
    <row r="40" s="36" customFormat="1" ht="63" customHeight="1" spans="1:11">
      <c r="A40" s="64">
        <v>27</v>
      </c>
      <c r="B40" s="65">
        <v>5</v>
      </c>
      <c r="C40" s="59" t="s">
        <v>118</v>
      </c>
      <c r="D40" s="58" t="s">
        <v>46</v>
      </c>
      <c r="E40" s="59" t="s">
        <v>119</v>
      </c>
      <c r="F40" s="58">
        <v>2022</v>
      </c>
      <c r="G40" s="58" t="s">
        <v>51</v>
      </c>
      <c r="H40" s="61">
        <v>35000</v>
      </c>
      <c r="I40" s="61">
        <v>10000</v>
      </c>
      <c r="J40" s="58" t="s">
        <v>52</v>
      </c>
      <c r="K40" s="98"/>
    </row>
    <row r="41" s="36" customFormat="1" ht="58" customHeight="1" spans="1:11">
      <c r="A41" s="64">
        <v>28</v>
      </c>
      <c r="B41" s="65">
        <v>6</v>
      </c>
      <c r="C41" s="59" t="s">
        <v>120</v>
      </c>
      <c r="D41" s="58" t="s">
        <v>46</v>
      </c>
      <c r="E41" s="59" t="s">
        <v>121</v>
      </c>
      <c r="F41" s="58">
        <v>2022</v>
      </c>
      <c r="G41" s="58" t="s">
        <v>51</v>
      </c>
      <c r="H41" s="61">
        <v>60000</v>
      </c>
      <c r="I41" s="61">
        <v>60000</v>
      </c>
      <c r="J41" s="58" t="s">
        <v>52</v>
      </c>
      <c r="K41" s="33"/>
    </row>
    <row r="42" s="36" customFormat="1" ht="99" customHeight="1" spans="1:11">
      <c r="A42" s="64">
        <v>29</v>
      </c>
      <c r="B42" s="65">
        <v>7</v>
      </c>
      <c r="C42" s="75" t="s">
        <v>122</v>
      </c>
      <c r="D42" s="58" t="s">
        <v>46</v>
      </c>
      <c r="E42" s="74" t="s">
        <v>123</v>
      </c>
      <c r="F42" s="58" t="s">
        <v>109</v>
      </c>
      <c r="G42" s="58" t="s">
        <v>51</v>
      </c>
      <c r="H42" s="73">
        <v>3470000</v>
      </c>
      <c r="I42" s="73">
        <v>1600000</v>
      </c>
      <c r="J42" s="58" t="s">
        <v>87</v>
      </c>
      <c r="K42" s="33"/>
    </row>
    <row r="43" s="36" customFormat="1" ht="55" customHeight="1" spans="1:11">
      <c r="A43" s="64">
        <v>30</v>
      </c>
      <c r="B43" s="65">
        <v>8</v>
      </c>
      <c r="C43" s="75" t="s">
        <v>124</v>
      </c>
      <c r="D43" s="58" t="s">
        <v>46</v>
      </c>
      <c r="E43" s="72" t="s">
        <v>125</v>
      </c>
      <c r="F43" s="58">
        <v>2022</v>
      </c>
      <c r="G43" s="58" t="s">
        <v>51</v>
      </c>
      <c r="H43" s="73">
        <v>80000</v>
      </c>
      <c r="I43" s="73">
        <v>80000</v>
      </c>
      <c r="J43" s="71" t="s">
        <v>104</v>
      </c>
      <c r="K43" s="33"/>
    </row>
    <row r="44" s="36" customFormat="1" ht="30" customHeight="1" spans="1:11">
      <c r="A44" s="46"/>
      <c r="B44" s="47"/>
      <c r="C44" s="50" t="s">
        <v>126</v>
      </c>
      <c r="D44" s="49">
        <f>SUM(D45:D46)</f>
        <v>20</v>
      </c>
      <c r="E44" s="48"/>
      <c r="F44" s="49"/>
      <c r="G44" s="49"/>
      <c r="H44" s="49">
        <f>SUM(H45:H46)</f>
        <v>1900205.63</v>
      </c>
      <c r="I44" s="49">
        <f>SUM(I45:I46)</f>
        <v>494000</v>
      </c>
      <c r="J44" s="49"/>
      <c r="K44" s="94"/>
    </row>
    <row r="45" s="36" customFormat="1" ht="30" customHeight="1" spans="1:11">
      <c r="A45" s="76"/>
      <c r="B45" s="77"/>
      <c r="C45" s="54" t="s">
        <v>45</v>
      </c>
      <c r="D45" s="53">
        <f>SUM(D48,D51,D61,D73)</f>
        <v>17</v>
      </c>
      <c r="E45" s="54"/>
      <c r="F45" s="53"/>
      <c r="G45" s="53"/>
      <c r="H45" s="53">
        <f>SUM(H48,H51,H61,H73)</f>
        <v>1842598</v>
      </c>
      <c r="I45" s="53">
        <f>SUM(I48,I51,I61,I73)</f>
        <v>462000</v>
      </c>
      <c r="J45" s="53"/>
      <c r="K45" s="99"/>
    </row>
    <row r="46" s="36" customFormat="1" ht="30" customHeight="1" spans="1:11">
      <c r="A46" s="76"/>
      <c r="B46" s="77"/>
      <c r="C46" s="54" t="s">
        <v>46</v>
      </c>
      <c r="D46" s="53">
        <f>SUM(D62)</f>
        <v>3</v>
      </c>
      <c r="E46" s="54"/>
      <c r="F46" s="53"/>
      <c r="G46" s="53"/>
      <c r="H46" s="53">
        <f>SUM(H62)</f>
        <v>57607.63</v>
      </c>
      <c r="I46" s="53">
        <f>SUM(I62)</f>
        <v>32000</v>
      </c>
      <c r="J46" s="53"/>
      <c r="K46" s="99"/>
    </row>
    <row r="47" s="36" customFormat="1" ht="30" customHeight="1" spans="1:11">
      <c r="A47" s="78"/>
      <c r="B47" s="79" t="s">
        <v>127</v>
      </c>
      <c r="C47" s="80" t="s">
        <v>128</v>
      </c>
      <c r="D47" s="81">
        <f>D48</f>
        <v>1</v>
      </c>
      <c r="E47" s="80"/>
      <c r="F47" s="81"/>
      <c r="G47" s="81"/>
      <c r="H47" s="81">
        <f>H48</f>
        <v>25000</v>
      </c>
      <c r="I47" s="81">
        <f>I48</f>
        <v>15000</v>
      </c>
      <c r="J47" s="81"/>
      <c r="K47" s="100"/>
    </row>
    <row r="48" s="36" customFormat="1" ht="30" customHeight="1" spans="1:11">
      <c r="A48" s="76"/>
      <c r="B48" s="77"/>
      <c r="C48" s="54" t="s">
        <v>45</v>
      </c>
      <c r="D48" s="53">
        <v>1</v>
      </c>
      <c r="E48" s="54"/>
      <c r="F48" s="53"/>
      <c r="G48" s="53"/>
      <c r="H48" s="53">
        <f>SUM(H49:H49)</f>
        <v>25000</v>
      </c>
      <c r="I48" s="53">
        <f>SUM(I49:I49)</f>
        <v>15000</v>
      </c>
      <c r="J48" s="53"/>
      <c r="K48" s="99"/>
    </row>
    <row r="49" s="36" customFormat="1" ht="55" customHeight="1" spans="1:11">
      <c r="A49" s="82">
        <v>31</v>
      </c>
      <c r="B49" s="83">
        <v>1</v>
      </c>
      <c r="C49" s="59" t="s">
        <v>129</v>
      </c>
      <c r="D49" s="58" t="s">
        <v>45</v>
      </c>
      <c r="E49" s="59" t="s">
        <v>130</v>
      </c>
      <c r="F49" s="58" t="s">
        <v>58</v>
      </c>
      <c r="G49" s="58" t="s">
        <v>97</v>
      </c>
      <c r="H49" s="61">
        <v>25000</v>
      </c>
      <c r="I49" s="61">
        <v>15000</v>
      </c>
      <c r="J49" s="58" t="s">
        <v>52</v>
      </c>
      <c r="K49" s="101"/>
    </row>
    <row r="50" s="36" customFormat="1" ht="31" customHeight="1" spans="1:11">
      <c r="A50" s="78"/>
      <c r="B50" s="79" t="s">
        <v>131</v>
      </c>
      <c r="C50" s="80" t="s">
        <v>132</v>
      </c>
      <c r="D50" s="81">
        <f>SUM(D51)</f>
        <v>8</v>
      </c>
      <c r="E50" s="80"/>
      <c r="F50" s="81"/>
      <c r="G50" s="81"/>
      <c r="H50" s="81">
        <f>SUM(H51)</f>
        <v>731149</v>
      </c>
      <c r="I50" s="81">
        <f>SUM(I51)</f>
        <v>230000</v>
      </c>
      <c r="J50" s="81"/>
      <c r="K50" s="100"/>
    </row>
    <row r="51" s="36" customFormat="1" ht="31" customHeight="1" spans="1:11">
      <c r="A51" s="76"/>
      <c r="B51" s="77"/>
      <c r="C51" s="54" t="s">
        <v>45</v>
      </c>
      <c r="D51" s="53">
        <v>8</v>
      </c>
      <c r="E51" s="54"/>
      <c r="F51" s="53"/>
      <c r="G51" s="53"/>
      <c r="H51" s="53">
        <f>SUM(H52:H59)</f>
        <v>731149</v>
      </c>
      <c r="I51" s="53">
        <f>SUM(I52:I59)</f>
        <v>230000</v>
      </c>
      <c r="J51" s="53"/>
      <c r="K51" s="99"/>
    </row>
    <row r="52" s="36" customFormat="1" ht="59" customHeight="1" spans="1:11">
      <c r="A52" s="55">
        <v>32</v>
      </c>
      <c r="B52" s="56">
        <v>1</v>
      </c>
      <c r="C52" s="59" t="s">
        <v>133</v>
      </c>
      <c r="D52" s="58" t="s">
        <v>45</v>
      </c>
      <c r="E52" s="59" t="s">
        <v>134</v>
      </c>
      <c r="F52" s="58" t="s">
        <v>135</v>
      </c>
      <c r="G52" s="58" t="s">
        <v>97</v>
      </c>
      <c r="H52" s="61">
        <v>70000</v>
      </c>
      <c r="I52" s="61">
        <v>20000</v>
      </c>
      <c r="J52" s="58" t="s">
        <v>136</v>
      </c>
      <c r="K52" s="102"/>
    </row>
    <row r="53" s="36" customFormat="1" ht="55" customHeight="1" spans="1:11">
      <c r="A53" s="55">
        <v>33</v>
      </c>
      <c r="B53" s="56">
        <v>2</v>
      </c>
      <c r="C53" s="59" t="s">
        <v>137</v>
      </c>
      <c r="D53" s="58" t="s">
        <v>45</v>
      </c>
      <c r="E53" s="59" t="s">
        <v>138</v>
      </c>
      <c r="F53" s="69" t="s">
        <v>58</v>
      </c>
      <c r="G53" s="58" t="s">
        <v>97</v>
      </c>
      <c r="H53" s="70">
        <v>53184</v>
      </c>
      <c r="I53" s="70">
        <v>20000</v>
      </c>
      <c r="J53" s="58" t="s">
        <v>92</v>
      </c>
      <c r="K53" s="101"/>
    </row>
    <row r="54" s="36" customFormat="1" ht="55" customHeight="1" spans="1:11">
      <c r="A54" s="55">
        <v>34</v>
      </c>
      <c r="B54" s="56">
        <v>3</v>
      </c>
      <c r="C54" s="59" t="s">
        <v>139</v>
      </c>
      <c r="D54" s="58" t="s">
        <v>45</v>
      </c>
      <c r="E54" s="59" t="s">
        <v>140</v>
      </c>
      <c r="F54" s="69" t="s">
        <v>58</v>
      </c>
      <c r="G54" s="58" t="s">
        <v>51</v>
      </c>
      <c r="H54" s="70">
        <v>44981</v>
      </c>
      <c r="I54" s="70">
        <v>15000</v>
      </c>
      <c r="J54" s="58" t="s">
        <v>92</v>
      </c>
      <c r="K54" s="101"/>
    </row>
    <row r="55" s="36" customFormat="1" ht="53" customHeight="1" spans="1:11">
      <c r="A55" s="55">
        <v>35</v>
      </c>
      <c r="B55" s="56">
        <v>4</v>
      </c>
      <c r="C55" s="59" t="s">
        <v>141</v>
      </c>
      <c r="D55" s="58" t="s">
        <v>45</v>
      </c>
      <c r="E55" s="59" t="s">
        <v>142</v>
      </c>
      <c r="F55" s="69" t="s">
        <v>58</v>
      </c>
      <c r="G55" s="58" t="s">
        <v>51</v>
      </c>
      <c r="H55" s="70">
        <v>43525</v>
      </c>
      <c r="I55" s="70">
        <v>10000</v>
      </c>
      <c r="J55" s="58" t="s">
        <v>92</v>
      </c>
      <c r="K55" s="101"/>
    </row>
    <row r="56" s="36" customFormat="1" ht="53" customHeight="1" spans="1:11">
      <c r="A56" s="55">
        <v>36</v>
      </c>
      <c r="B56" s="56">
        <v>5</v>
      </c>
      <c r="C56" s="59" t="s">
        <v>143</v>
      </c>
      <c r="D56" s="58" t="s">
        <v>45</v>
      </c>
      <c r="E56" s="59" t="s">
        <v>144</v>
      </c>
      <c r="F56" s="69" t="s">
        <v>55</v>
      </c>
      <c r="G56" s="58" t="s">
        <v>51</v>
      </c>
      <c r="H56" s="70">
        <v>38010</v>
      </c>
      <c r="I56" s="70">
        <v>10000</v>
      </c>
      <c r="J56" s="58" t="s">
        <v>87</v>
      </c>
      <c r="K56" s="98"/>
    </row>
    <row r="57" s="36" customFormat="1" ht="50" customHeight="1" spans="1:11">
      <c r="A57" s="55">
        <v>37</v>
      </c>
      <c r="B57" s="56">
        <v>6</v>
      </c>
      <c r="C57" s="59" t="s">
        <v>145</v>
      </c>
      <c r="D57" s="58" t="s">
        <v>45</v>
      </c>
      <c r="E57" s="59" t="s">
        <v>146</v>
      </c>
      <c r="F57" s="58" t="s">
        <v>65</v>
      </c>
      <c r="G57" s="58" t="s">
        <v>51</v>
      </c>
      <c r="H57" s="61">
        <v>141849</v>
      </c>
      <c r="I57" s="61">
        <v>20000</v>
      </c>
      <c r="J57" s="58" t="s">
        <v>61</v>
      </c>
      <c r="K57" s="33"/>
    </row>
    <row r="58" s="36" customFormat="1" ht="64" customHeight="1" spans="1:11">
      <c r="A58" s="55">
        <v>38</v>
      </c>
      <c r="B58" s="56">
        <v>7</v>
      </c>
      <c r="C58" s="84" t="s">
        <v>147</v>
      </c>
      <c r="D58" s="85" t="s">
        <v>45</v>
      </c>
      <c r="E58" s="84" t="s">
        <v>148</v>
      </c>
      <c r="F58" s="85" t="s">
        <v>74</v>
      </c>
      <c r="G58" s="85" t="s">
        <v>51</v>
      </c>
      <c r="H58" s="86">
        <v>79600</v>
      </c>
      <c r="I58" s="86">
        <v>15000</v>
      </c>
      <c r="J58" s="58" t="s">
        <v>92</v>
      </c>
      <c r="K58" s="103"/>
    </row>
    <row r="59" s="36" customFormat="1" ht="63" customHeight="1" spans="1:11">
      <c r="A59" s="55">
        <v>39</v>
      </c>
      <c r="B59" s="56">
        <v>8</v>
      </c>
      <c r="C59" s="87" t="s">
        <v>149</v>
      </c>
      <c r="D59" s="66" t="s">
        <v>45</v>
      </c>
      <c r="E59" s="59" t="s">
        <v>150</v>
      </c>
      <c r="F59" s="62" t="s">
        <v>65</v>
      </c>
      <c r="G59" s="66" t="s">
        <v>51</v>
      </c>
      <c r="H59" s="67">
        <v>260000</v>
      </c>
      <c r="I59" s="67">
        <v>120000</v>
      </c>
      <c r="J59" s="58" t="s">
        <v>66</v>
      </c>
      <c r="K59" s="98"/>
    </row>
    <row r="60" s="36" customFormat="1" ht="26" customHeight="1" spans="1:11">
      <c r="A60" s="78"/>
      <c r="B60" s="79" t="s">
        <v>151</v>
      </c>
      <c r="C60" s="80" t="s">
        <v>152</v>
      </c>
      <c r="D60" s="81">
        <f>SUM(D61:D62)</f>
        <v>4</v>
      </c>
      <c r="E60" s="80"/>
      <c r="F60" s="81"/>
      <c r="G60" s="81"/>
      <c r="H60" s="81">
        <f>SUM(H61:H62)</f>
        <v>121607.63</v>
      </c>
      <c r="I60" s="81">
        <f>SUM(I61:I62)</f>
        <v>44000</v>
      </c>
      <c r="J60" s="81"/>
      <c r="K60" s="100"/>
    </row>
    <row r="61" s="36" customFormat="1" ht="26" customHeight="1" spans="1:11">
      <c r="A61" s="76"/>
      <c r="B61" s="77"/>
      <c r="C61" s="54" t="s">
        <v>45</v>
      </c>
      <c r="D61" s="53">
        <f>SUM(D67)</f>
        <v>1</v>
      </c>
      <c r="E61" s="54"/>
      <c r="F61" s="53"/>
      <c r="G61" s="53"/>
      <c r="H61" s="53">
        <f>SUM(H67)</f>
        <v>64000</v>
      </c>
      <c r="I61" s="53">
        <f>SUM(I67)</f>
        <v>12000</v>
      </c>
      <c r="J61" s="53"/>
      <c r="K61" s="99"/>
    </row>
    <row r="62" s="36" customFormat="1" ht="26" customHeight="1" spans="1:11">
      <c r="A62" s="76"/>
      <c r="B62" s="77"/>
      <c r="C62" s="54" t="s">
        <v>46</v>
      </c>
      <c r="D62" s="53">
        <f>SUM(D64,D69)</f>
        <v>3</v>
      </c>
      <c r="E62" s="54"/>
      <c r="F62" s="53"/>
      <c r="G62" s="53"/>
      <c r="H62" s="53">
        <f>SUM(H64,H69)</f>
        <v>57607.63</v>
      </c>
      <c r="I62" s="53">
        <f>SUM(I64,I69)</f>
        <v>32000</v>
      </c>
      <c r="J62" s="53"/>
      <c r="K62" s="99"/>
    </row>
    <row r="63" s="36" customFormat="1" ht="26" customHeight="1" spans="1:11">
      <c r="A63" s="88"/>
      <c r="B63" s="89" t="s">
        <v>153</v>
      </c>
      <c r="C63" s="90" t="s">
        <v>154</v>
      </c>
      <c r="D63" s="91">
        <f>D64</f>
        <v>1</v>
      </c>
      <c r="E63" s="92"/>
      <c r="F63" s="93"/>
      <c r="G63" s="93"/>
      <c r="H63" s="91">
        <f>H64</f>
        <v>6687</v>
      </c>
      <c r="I63" s="91">
        <f>I64</f>
        <v>6000</v>
      </c>
      <c r="J63" s="104"/>
      <c r="K63" s="105"/>
    </row>
    <row r="64" s="36" customFormat="1" ht="26" customHeight="1" spans="1:11">
      <c r="A64" s="76"/>
      <c r="B64" s="77"/>
      <c r="C64" s="54" t="s">
        <v>46</v>
      </c>
      <c r="D64" s="53">
        <v>1</v>
      </c>
      <c r="E64" s="54"/>
      <c r="F64" s="53"/>
      <c r="G64" s="53"/>
      <c r="H64" s="53">
        <f>H65</f>
        <v>6687</v>
      </c>
      <c r="I64" s="53">
        <f>I65</f>
        <v>6000</v>
      </c>
      <c r="J64" s="53"/>
      <c r="K64" s="99"/>
    </row>
    <row r="65" s="36" customFormat="1" ht="50" customHeight="1" spans="1:11">
      <c r="A65" s="55">
        <v>40</v>
      </c>
      <c r="B65" s="56">
        <v>1</v>
      </c>
      <c r="C65" s="59" t="s">
        <v>155</v>
      </c>
      <c r="D65" s="62" t="s">
        <v>46</v>
      </c>
      <c r="E65" s="74" t="s">
        <v>156</v>
      </c>
      <c r="F65" s="106" t="s">
        <v>109</v>
      </c>
      <c r="G65" s="62" t="s">
        <v>51</v>
      </c>
      <c r="H65" s="62">
        <v>6687</v>
      </c>
      <c r="I65" s="62">
        <v>6000</v>
      </c>
      <c r="J65" s="58" t="s">
        <v>87</v>
      </c>
      <c r="K65" s="33"/>
    </row>
    <row r="66" s="36" customFormat="1" ht="33" customHeight="1" spans="1:11">
      <c r="A66" s="107"/>
      <c r="B66" s="89" t="s">
        <v>157</v>
      </c>
      <c r="C66" s="92" t="s">
        <v>158</v>
      </c>
      <c r="D66" s="91">
        <f>SUM(D67,D69)</f>
        <v>3</v>
      </c>
      <c r="E66" s="92"/>
      <c r="F66" s="91"/>
      <c r="G66" s="91"/>
      <c r="H66" s="91">
        <f>SUM(H67,H69)</f>
        <v>114920.63</v>
      </c>
      <c r="I66" s="91">
        <f>SUM(I67,I69)</f>
        <v>38000</v>
      </c>
      <c r="J66" s="91"/>
      <c r="K66" s="114"/>
    </row>
    <row r="67" s="36" customFormat="1" ht="33" customHeight="1" spans="1:11">
      <c r="A67" s="52"/>
      <c r="B67" s="53"/>
      <c r="C67" s="54" t="s">
        <v>45</v>
      </c>
      <c r="D67" s="53">
        <v>1</v>
      </c>
      <c r="E67" s="54"/>
      <c r="F67" s="53"/>
      <c r="G67" s="53"/>
      <c r="H67" s="53">
        <f>H68</f>
        <v>64000</v>
      </c>
      <c r="I67" s="53">
        <f>I68</f>
        <v>12000</v>
      </c>
      <c r="J67" s="53"/>
      <c r="K67" s="95"/>
    </row>
    <row r="68" s="36" customFormat="1" ht="78" customHeight="1" spans="1:11">
      <c r="A68" s="18">
        <v>41</v>
      </c>
      <c r="B68" s="62">
        <v>1</v>
      </c>
      <c r="C68" s="108" t="s">
        <v>159</v>
      </c>
      <c r="D68" s="71" t="s">
        <v>45</v>
      </c>
      <c r="E68" s="59" t="s">
        <v>160</v>
      </c>
      <c r="F68" s="61" t="s">
        <v>86</v>
      </c>
      <c r="G68" s="71" t="s">
        <v>97</v>
      </c>
      <c r="H68" s="73">
        <v>64000</v>
      </c>
      <c r="I68" s="73">
        <v>12000</v>
      </c>
      <c r="J68" s="58" t="s">
        <v>136</v>
      </c>
      <c r="K68" s="34"/>
    </row>
    <row r="69" s="36" customFormat="1" ht="35" customHeight="1" spans="1:11">
      <c r="A69" s="52"/>
      <c r="B69" s="53"/>
      <c r="C69" s="54" t="s">
        <v>46</v>
      </c>
      <c r="D69" s="53">
        <v>2</v>
      </c>
      <c r="E69" s="54"/>
      <c r="F69" s="53"/>
      <c r="G69" s="53"/>
      <c r="H69" s="53">
        <f>SUM(H70:H71)</f>
        <v>50920.63</v>
      </c>
      <c r="I69" s="53">
        <f>SUM(I70:I71)</f>
        <v>26000</v>
      </c>
      <c r="J69" s="53"/>
      <c r="K69" s="95"/>
    </row>
    <row r="70" s="36" customFormat="1" ht="85" customHeight="1" spans="1:11">
      <c r="A70" s="18">
        <v>42</v>
      </c>
      <c r="B70" s="62">
        <v>1</v>
      </c>
      <c r="C70" s="109" t="s">
        <v>161</v>
      </c>
      <c r="D70" s="61" t="s">
        <v>46</v>
      </c>
      <c r="E70" s="109" t="s">
        <v>162</v>
      </c>
      <c r="F70" s="61" t="s">
        <v>109</v>
      </c>
      <c r="G70" s="61" t="s">
        <v>97</v>
      </c>
      <c r="H70" s="61">
        <v>14971</v>
      </c>
      <c r="I70" s="61">
        <v>8000</v>
      </c>
      <c r="J70" s="61" t="s">
        <v>71</v>
      </c>
      <c r="K70" s="34"/>
    </row>
    <row r="71" s="36" customFormat="1" ht="49" customHeight="1" spans="1:11">
      <c r="A71" s="18">
        <v>43</v>
      </c>
      <c r="B71" s="62">
        <v>2</v>
      </c>
      <c r="C71" s="59" t="s">
        <v>163</v>
      </c>
      <c r="D71" s="58" t="s">
        <v>46</v>
      </c>
      <c r="E71" s="59" t="s">
        <v>164</v>
      </c>
      <c r="F71" s="69" t="s">
        <v>109</v>
      </c>
      <c r="G71" s="58" t="s">
        <v>97</v>
      </c>
      <c r="H71" s="70">
        <v>35949.63</v>
      </c>
      <c r="I71" s="70">
        <v>18000</v>
      </c>
      <c r="J71" s="58" t="s">
        <v>28</v>
      </c>
      <c r="K71" s="101"/>
    </row>
    <row r="72" s="36" customFormat="1" ht="31" customHeight="1" spans="1:11">
      <c r="A72" s="110"/>
      <c r="B72" s="81" t="s">
        <v>165</v>
      </c>
      <c r="C72" s="80" t="s">
        <v>166</v>
      </c>
      <c r="D72" s="81">
        <f>SUM(D73)</f>
        <v>7</v>
      </c>
      <c r="E72" s="80"/>
      <c r="F72" s="81"/>
      <c r="G72" s="81"/>
      <c r="H72" s="81">
        <f>SUM(H73)</f>
        <v>1022449</v>
      </c>
      <c r="I72" s="81">
        <f>SUM(I73)</f>
        <v>205000</v>
      </c>
      <c r="J72" s="81"/>
      <c r="K72" s="100"/>
    </row>
    <row r="73" s="36" customFormat="1" ht="31" customHeight="1" spans="1:11">
      <c r="A73" s="52"/>
      <c r="B73" s="53"/>
      <c r="C73" s="54" t="s">
        <v>45</v>
      </c>
      <c r="D73" s="53">
        <v>7</v>
      </c>
      <c r="E73" s="54"/>
      <c r="F73" s="53"/>
      <c r="G73" s="53"/>
      <c r="H73" s="53">
        <f>SUM(H74:H80)</f>
        <v>1022449</v>
      </c>
      <c r="I73" s="53">
        <f>SUM(I74:I80)</f>
        <v>205000</v>
      </c>
      <c r="J73" s="53"/>
      <c r="K73" s="95"/>
    </row>
    <row r="74" s="36" customFormat="1" ht="75" customHeight="1" spans="1:11">
      <c r="A74" s="55">
        <v>44</v>
      </c>
      <c r="B74" s="56">
        <v>1</v>
      </c>
      <c r="C74" s="57" t="s">
        <v>167</v>
      </c>
      <c r="D74" s="66" t="s">
        <v>45</v>
      </c>
      <c r="E74" s="111" t="s">
        <v>168</v>
      </c>
      <c r="F74" s="112" t="s">
        <v>86</v>
      </c>
      <c r="G74" s="71" t="s">
        <v>51</v>
      </c>
      <c r="H74" s="113">
        <v>65000</v>
      </c>
      <c r="I74" s="115">
        <v>10000</v>
      </c>
      <c r="J74" s="58" t="s">
        <v>104</v>
      </c>
      <c r="K74" s="96"/>
    </row>
    <row r="75" s="36" customFormat="1" ht="91" customHeight="1" spans="1:11">
      <c r="A75" s="55">
        <v>45</v>
      </c>
      <c r="B75" s="56">
        <v>2</v>
      </c>
      <c r="C75" s="57" t="s">
        <v>169</v>
      </c>
      <c r="D75" s="66" t="s">
        <v>45</v>
      </c>
      <c r="E75" s="111" t="s">
        <v>170</v>
      </c>
      <c r="F75" s="112" t="s">
        <v>135</v>
      </c>
      <c r="G75" s="71" t="s">
        <v>51</v>
      </c>
      <c r="H75" s="113">
        <v>130000</v>
      </c>
      <c r="I75" s="115">
        <v>20000</v>
      </c>
      <c r="J75" s="58" t="s">
        <v>104</v>
      </c>
      <c r="K75" s="101"/>
    </row>
    <row r="76" s="36" customFormat="1" ht="120" customHeight="1" spans="1:11">
      <c r="A76" s="55">
        <v>46</v>
      </c>
      <c r="B76" s="56">
        <v>3</v>
      </c>
      <c r="C76" s="57" t="s">
        <v>171</v>
      </c>
      <c r="D76" s="66" t="s">
        <v>45</v>
      </c>
      <c r="E76" s="111" t="s">
        <v>172</v>
      </c>
      <c r="F76" s="112" t="s">
        <v>135</v>
      </c>
      <c r="G76" s="71" t="s">
        <v>51</v>
      </c>
      <c r="H76" s="113">
        <v>299000</v>
      </c>
      <c r="I76" s="116">
        <v>20000</v>
      </c>
      <c r="J76" s="58" t="s">
        <v>104</v>
      </c>
      <c r="K76" s="101"/>
    </row>
    <row r="77" s="36" customFormat="1" ht="72" customHeight="1" spans="1:11">
      <c r="A77" s="55">
        <v>47</v>
      </c>
      <c r="B77" s="56">
        <v>4</v>
      </c>
      <c r="C77" s="57" t="s">
        <v>173</v>
      </c>
      <c r="D77" s="66" t="s">
        <v>45</v>
      </c>
      <c r="E77" s="111" t="s">
        <v>174</v>
      </c>
      <c r="F77" s="112" t="s">
        <v>86</v>
      </c>
      <c r="G77" s="71" t="s">
        <v>51</v>
      </c>
      <c r="H77" s="113">
        <v>200000</v>
      </c>
      <c r="I77" s="113">
        <v>60000</v>
      </c>
      <c r="J77" s="58" t="s">
        <v>104</v>
      </c>
      <c r="K77" s="101"/>
    </row>
    <row r="78" s="36" customFormat="1" ht="95" customHeight="1" spans="1:11">
      <c r="A78" s="55">
        <v>48</v>
      </c>
      <c r="B78" s="56">
        <v>5</v>
      </c>
      <c r="C78" s="59" t="s">
        <v>175</v>
      </c>
      <c r="D78" s="71" t="s">
        <v>45</v>
      </c>
      <c r="E78" s="59" t="s">
        <v>176</v>
      </c>
      <c r="F78" s="71" t="s">
        <v>65</v>
      </c>
      <c r="G78" s="71" t="s">
        <v>51</v>
      </c>
      <c r="H78" s="73">
        <v>200000</v>
      </c>
      <c r="I78" s="73">
        <v>50000</v>
      </c>
      <c r="J78" s="58" t="s">
        <v>136</v>
      </c>
      <c r="K78" s="101"/>
    </row>
    <row r="79" s="36" customFormat="1" ht="77" customHeight="1" spans="1:11">
      <c r="A79" s="55">
        <v>49</v>
      </c>
      <c r="B79" s="56">
        <v>6</v>
      </c>
      <c r="C79" s="59" t="s">
        <v>177</v>
      </c>
      <c r="D79" s="71" t="s">
        <v>45</v>
      </c>
      <c r="E79" s="59" t="s">
        <v>178</v>
      </c>
      <c r="F79" s="71" t="s">
        <v>58</v>
      </c>
      <c r="G79" s="71" t="s">
        <v>51</v>
      </c>
      <c r="H79" s="73">
        <v>40000</v>
      </c>
      <c r="I79" s="73">
        <v>20000</v>
      </c>
      <c r="J79" s="58" t="s">
        <v>61</v>
      </c>
      <c r="K79" s="101"/>
    </row>
    <row r="80" s="36" customFormat="1" ht="77" customHeight="1" spans="1:11">
      <c r="A80" s="55">
        <v>50</v>
      </c>
      <c r="B80" s="56">
        <v>7</v>
      </c>
      <c r="C80" s="59" t="s">
        <v>179</v>
      </c>
      <c r="D80" s="58" t="s">
        <v>45</v>
      </c>
      <c r="E80" s="59" t="s">
        <v>180</v>
      </c>
      <c r="F80" s="58" t="s">
        <v>65</v>
      </c>
      <c r="G80" s="58" t="s">
        <v>51</v>
      </c>
      <c r="H80" s="61">
        <v>88449</v>
      </c>
      <c r="I80" s="61">
        <v>25000</v>
      </c>
      <c r="J80" s="58" t="s">
        <v>71</v>
      </c>
      <c r="K80" s="101"/>
    </row>
  </sheetData>
  <mergeCells count="6">
    <mergeCell ref="A1:C1"/>
    <mergeCell ref="A2:K2"/>
    <mergeCell ref="A3:E3"/>
    <mergeCell ref="F3:H3"/>
    <mergeCell ref="J3:K3"/>
    <mergeCell ref="A4:B4"/>
  </mergeCells>
  <dataValidations count="4">
    <dataValidation type="list" allowBlank="1" showInputMessage="1" showErrorMessage="1" sqref="D2 G8 G9 G10 G13 G16 G35 D41 G45 G46 G66 G67 G69 D3:D4 D42:D43 G47:G48 G50:G51 G60:G62 G63:G64 G72:G73">
      <formula1>#REF!</formula1>
    </dataValidation>
    <dataValidation allowBlank="1" showInputMessage="1" showErrorMessage="1" sqref="B60"/>
    <dataValidation type="list" allowBlank="1" showInputMessage="1" showErrorMessage="1" sqref="D71 D53:D55">
      <formula1>"新建,续建,拟建"</formula1>
    </dataValidation>
    <dataValidation type="list" allowBlank="1" showInputMessage="1" showErrorMessage="1" sqref="G71 G53:G55">
      <formula1>"政府投资,社会投资,政府投资+社会投资"</formula1>
    </dataValidation>
  </dataValidations>
  <pageMargins left="0.590277777777778" right="0.432638888888889" top="0.471527777777778" bottom="0.668055555555556" header="0.275" footer="0.5"/>
  <pageSetup paperSize="8" scale="105" orientation="landscape" horizontalDpi="600"/>
  <headerFooter>
    <oddFooter>&amp;C第 &amp;P 页，共 &amp;N 页</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14"/>
  <sheetViews>
    <sheetView workbookViewId="0">
      <selection activeCell="I25" sqref="I25"/>
    </sheetView>
  </sheetViews>
  <sheetFormatPr defaultColWidth="9" defaultRowHeight="13.5"/>
  <cols>
    <col min="1" max="2" width="4.625" customWidth="1"/>
    <col min="3" max="3" width="12" customWidth="1"/>
    <col min="12" max="13" width="9.5" customWidth="1"/>
  </cols>
  <sheetData>
    <row r="1" ht="20.25" spans="1:20">
      <c r="A1" s="1" t="s">
        <v>181</v>
      </c>
      <c r="B1" s="1"/>
      <c r="C1" s="1"/>
      <c r="D1" s="2"/>
      <c r="E1" s="2"/>
      <c r="F1" s="3"/>
      <c r="G1" s="4"/>
      <c r="H1" s="4"/>
      <c r="I1" s="21"/>
      <c r="J1" s="22"/>
      <c r="K1" s="23"/>
      <c r="L1" s="21"/>
      <c r="M1" s="21"/>
      <c r="N1" s="21"/>
      <c r="O1" s="21"/>
      <c r="P1" s="21"/>
      <c r="Q1" s="21"/>
      <c r="R1" s="21"/>
      <c r="S1" s="30"/>
      <c r="T1" s="30"/>
    </row>
    <row r="2" ht="34.5" spans="1:20">
      <c r="A2" s="5" t="s">
        <v>182</v>
      </c>
      <c r="B2" s="6"/>
      <c r="C2" s="7"/>
      <c r="D2" s="8"/>
      <c r="E2" s="6"/>
      <c r="F2" s="7"/>
      <c r="G2" s="8"/>
      <c r="H2" s="8"/>
      <c r="I2" s="24"/>
      <c r="J2" s="24"/>
      <c r="K2" s="25"/>
      <c r="L2" s="24"/>
      <c r="M2" s="24"/>
      <c r="N2" s="24"/>
      <c r="O2" s="24"/>
      <c r="P2" s="24"/>
      <c r="Q2" s="24"/>
      <c r="R2" s="24"/>
      <c r="S2" s="6"/>
      <c r="T2" s="6"/>
    </row>
    <row r="3" ht="25" customHeight="1" spans="1:20">
      <c r="A3" s="9"/>
      <c r="B3" s="10"/>
      <c r="C3" s="11"/>
      <c r="D3" s="10"/>
      <c r="E3" s="10"/>
      <c r="F3" s="11"/>
      <c r="G3" s="12"/>
      <c r="H3" s="12"/>
      <c r="I3" s="26"/>
      <c r="J3" s="12"/>
      <c r="K3" s="27"/>
      <c r="L3" s="12"/>
      <c r="M3" s="12"/>
      <c r="N3" s="12"/>
      <c r="O3" s="12"/>
      <c r="P3" s="12"/>
      <c r="Q3" s="12"/>
      <c r="R3" s="12"/>
      <c r="S3" s="31" t="s">
        <v>1</v>
      </c>
      <c r="T3" s="31"/>
    </row>
    <row r="4" ht="36" customHeight="1" spans="1:20">
      <c r="A4" s="13" t="s">
        <v>36</v>
      </c>
      <c r="B4" s="14"/>
      <c r="C4" s="15" t="s">
        <v>37</v>
      </c>
      <c r="D4" s="16" t="s">
        <v>38</v>
      </c>
      <c r="E4" s="15" t="s">
        <v>183</v>
      </c>
      <c r="F4" s="15" t="s">
        <v>39</v>
      </c>
      <c r="G4" s="15" t="s">
        <v>40</v>
      </c>
      <c r="H4" s="15" t="s">
        <v>41</v>
      </c>
      <c r="I4" s="16" t="s">
        <v>4</v>
      </c>
      <c r="J4" s="16" t="s">
        <v>42</v>
      </c>
      <c r="K4" s="15" t="s">
        <v>184</v>
      </c>
      <c r="L4" s="28" t="s">
        <v>185</v>
      </c>
      <c r="M4" s="28"/>
      <c r="N4" s="29" t="s">
        <v>186</v>
      </c>
      <c r="O4" s="29" t="s">
        <v>187</v>
      </c>
      <c r="P4" s="29" t="s">
        <v>188</v>
      </c>
      <c r="Q4" s="32" t="s">
        <v>189</v>
      </c>
      <c r="R4" s="28" t="s">
        <v>190</v>
      </c>
      <c r="S4" s="15" t="s">
        <v>43</v>
      </c>
      <c r="T4" s="33" t="s">
        <v>44</v>
      </c>
    </row>
    <row r="5" ht="42.75" spans="1:20">
      <c r="A5" s="13"/>
      <c r="B5" s="14"/>
      <c r="C5" s="17"/>
      <c r="D5" s="16"/>
      <c r="E5" s="15"/>
      <c r="F5" s="17"/>
      <c r="G5" s="15"/>
      <c r="H5" s="15"/>
      <c r="I5" s="16"/>
      <c r="J5" s="16"/>
      <c r="K5" s="15"/>
      <c r="L5" s="28" t="s">
        <v>191</v>
      </c>
      <c r="M5" s="16" t="s">
        <v>192</v>
      </c>
      <c r="N5" s="29"/>
      <c r="O5" s="29"/>
      <c r="P5" s="29"/>
      <c r="Q5" s="32"/>
      <c r="R5" s="28"/>
      <c r="S5" s="15"/>
      <c r="T5" s="33"/>
    </row>
    <row r="6" ht="28" customHeight="1" spans="1:20">
      <c r="A6" s="18"/>
      <c r="B6" s="15"/>
      <c r="C6" s="17"/>
      <c r="D6" s="15"/>
      <c r="E6" s="15"/>
      <c r="F6" s="17"/>
      <c r="G6" s="15"/>
      <c r="H6" s="15"/>
      <c r="I6" s="15"/>
      <c r="J6" s="15"/>
      <c r="K6" s="17"/>
      <c r="L6" s="15"/>
      <c r="M6" s="15"/>
      <c r="N6" s="15"/>
      <c r="O6" s="15"/>
      <c r="P6" s="17"/>
      <c r="Q6" s="17"/>
      <c r="R6" s="17"/>
      <c r="S6" s="15"/>
      <c r="T6" s="34"/>
    </row>
    <row r="7" ht="28" customHeight="1" spans="1:20">
      <c r="A7" s="19"/>
      <c r="B7" s="20"/>
      <c r="C7" s="20"/>
      <c r="D7" s="20"/>
      <c r="E7" s="20"/>
      <c r="F7" s="20"/>
      <c r="G7" s="20"/>
      <c r="H7" s="20"/>
      <c r="I7" s="20"/>
      <c r="J7" s="20"/>
      <c r="K7" s="20"/>
      <c r="L7" s="20"/>
      <c r="M7" s="20"/>
      <c r="N7" s="20"/>
      <c r="O7" s="20"/>
      <c r="P7" s="20"/>
      <c r="Q7" s="20"/>
      <c r="R7" s="20"/>
      <c r="S7" s="20"/>
      <c r="T7" s="35"/>
    </row>
    <row r="8" ht="28" customHeight="1" spans="1:20">
      <c r="A8" s="19"/>
      <c r="B8" s="20"/>
      <c r="C8" s="20"/>
      <c r="D8" s="20"/>
      <c r="E8" s="20"/>
      <c r="F8" s="20"/>
      <c r="G8" s="20"/>
      <c r="H8" s="20"/>
      <c r="I8" s="20"/>
      <c r="J8" s="20"/>
      <c r="K8" s="20"/>
      <c r="L8" s="20"/>
      <c r="M8" s="20"/>
      <c r="N8" s="20"/>
      <c r="O8" s="20"/>
      <c r="P8" s="20"/>
      <c r="Q8" s="20"/>
      <c r="R8" s="20"/>
      <c r="S8" s="20"/>
      <c r="T8" s="35"/>
    </row>
    <row r="9" ht="28" customHeight="1" spans="1:20">
      <c r="A9" s="19"/>
      <c r="B9" s="20"/>
      <c r="C9" s="20"/>
      <c r="D9" s="20"/>
      <c r="E9" s="20"/>
      <c r="F9" s="20"/>
      <c r="G9" s="20"/>
      <c r="H9" s="20"/>
      <c r="I9" s="20"/>
      <c r="J9" s="20"/>
      <c r="K9" s="20"/>
      <c r="L9" s="20"/>
      <c r="M9" s="20"/>
      <c r="N9" s="20"/>
      <c r="O9" s="20"/>
      <c r="P9" s="20"/>
      <c r="Q9" s="20"/>
      <c r="R9" s="20"/>
      <c r="S9" s="20"/>
      <c r="T9" s="35"/>
    </row>
    <row r="10" ht="28" customHeight="1" spans="1:20">
      <c r="A10" s="19"/>
      <c r="B10" s="20"/>
      <c r="C10" s="20"/>
      <c r="D10" s="20"/>
      <c r="E10" s="20"/>
      <c r="F10" s="20"/>
      <c r="G10" s="20"/>
      <c r="H10" s="20"/>
      <c r="I10" s="20"/>
      <c r="J10" s="20"/>
      <c r="K10" s="20"/>
      <c r="L10" s="20"/>
      <c r="M10" s="20"/>
      <c r="N10" s="20"/>
      <c r="O10" s="20"/>
      <c r="P10" s="20"/>
      <c r="Q10" s="20"/>
      <c r="R10" s="20"/>
      <c r="S10" s="20"/>
      <c r="T10" s="35"/>
    </row>
    <row r="11" ht="28" customHeight="1" spans="1:20">
      <c r="A11" s="19"/>
      <c r="B11" s="20"/>
      <c r="C11" s="20"/>
      <c r="D11" s="20"/>
      <c r="E11" s="20"/>
      <c r="F11" s="20"/>
      <c r="G11" s="20"/>
      <c r="H11" s="20"/>
      <c r="I11" s="20"/>
      <c r="J11" s="20"/>
      <c r="K11" s="20"/>
      <c r="L11" s="20"/>
      <c r="M11" s="20"/>
      <c r="N11" s="20"/>
      <c r="O11" s="20"/>
      <c r="P11" s="20"/>
      <c r="Q11" s="20"/>
      <c r="R11" s="20"/>
      <c r="S11" s="20"/>
      <c r="T11" s="35"/>
    </row>
    <row r="12" ht="28" customHeight="1" spans="1:20">
      <c r="A12" s="19"/>
      <c r="B12" s="20"/>
      <c r="C12" s="20"/>
      <c r="D12" s="20"/>
      <c r="E12" s="20"/>
      <c r="F12" s="20"/>
      <c r="G12" s="20"/>
      <c r="H12" s="20"/>
      <c r="I12" s="20"/>
      <c r="J12" s="20"/>
      <c r="K12" s="20"/>
      <c r="L12" s="20"/>
      <c r="M12" s="20"/>
      <c r="N12" s="20"/>
      <c r="O12" s="20"/>
      <c r="P12" s="20"/>
      <c r="Q12" s="20"/>
      <c r="R12" s="20"/>
      <c r="S12" s="20"/>
      <c r="T12" s="35"/>
    </row>
    <row r="13" ht="28" customHeight="1" spans="1:20">
      <c r="A13" s="19"/>
      <c r="B13" s="20"/>
      <c r="C13" s="20"/>
      <c r="D13" s="20"/>
      <c r="E13" s="20"/>
      <c r="F13" s="20"/>
      <c r="G13" s="20"/>
      <c r="H13" s="20"/>
      <c r="I13" s="20"/>
      <c r="J13" s="20"/>
      <c r="K13" s="20"/>
      <c r="L13" s="20"/>
      <c r="M13" s="20"/>
      <c r="N13" s="20"/>
      <c r="O13" s="20"/>
      <c r="P13" s="20"/>
      <c r="Q13" s="20"/>
      <c r="R13" s="20"/>
      <c r="S13" s="20"/>
      <c r="T13" s="35"/>
    </row>
    <row r="14" ht="28" customHeight="1" spans="1:20">
      <c r="A14" s="19"/>
      <c r="B14" s="20"/>
      <c r="C14" s="20"/>
      <c r="D14" s="20"/>
      <c r="E14" s="20"/>
      <c r="F14" s="20"/>
      <c r="G14" s="20"/>
      <c r="H14" s="20"/>
      <c r="I14" s="20"/>
      <c r="J14" s="20"/>
      <c r="K14" s="20"/>
      <c r="L14" s="20"/>
      <c r="M14" s="20"/>
      <c r="N14" s="20"/>
      <c r="O14" s="20"/>
      <c r="P14" s="20"/>
      <c r="Q14" s="20"/>
      <c r="R14" s="20"/>
      <c r="S14" s="20"/>
      <c r="T14" s="35"/>
    </row>
  </sheetData>
  <mergeCells count="24">
    <mergeCell ref="A1:C1"/>
    <mergeCell ref="D1:E1"/>
    <mergeCell ref="A2:T2"/>
    <mergeCell ref="A3:F3"/>
    <mergeCell ref="G3:I3"/>
    <mergeCell ref="S3:T3"/>
    <mergeCell ref="L4:M4"/>
    <mergeCell ref="C4:C5"/>
    <mergeCell ref="D4:D5"/>
    <mergeCell ref="E4:E5"/>
    <mergeCell ref="F4:F5"/>
    <mergeCell ref="G4:G5"/>
    <mergeCell ref="H4:H5"/>
    <mergeCell ref="I4:I5"/>
    <mergeCell ref="J4:J5"/>
    <mergeCell ref="K4:K5"/>
    <mergeCell ref="N4:N5"/>
    <mergeCell ref="O4:O5"/>
    <mergeCell ref="P4:P5"/>
    <mergeCell ref="Q4:Q5"/>
    <mergeCell ref="R4:R5"/>
    <mergeCell ref="S4:S5"/>
    <mergeCell ref="T4:T5"/>
    <mergeCell ref="A4:B5"/>
  </mergeCells>
  <dataValidations count="1">
    <dataValidation type="list" allowBlank="1" showInputMessage="1" showErrorMessage="1" sqref="D2 E2 D3 E3 D4 H6">
      <formula1>#REF!</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汇总表</vt:lpstr>
      <vt:lpstr>重点项目投资计划</vt:lpstr>
      <vt:lpstr>月进度统计台账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洁儿</cp:lastModifiedBy>
  <dcterms:created xsi:type="dcterms:W3CDTF">2021-01-22T06:06:00Z</dcterms:created>
  <dcterms:modified xsi:type="dcterms:W3CDTF">2022-01-27T09:05:28Z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2052-10.8.0.6423</vt:lpwstr>
  </property>
  <property fmtid="{D5CDD505-2E9C-101B-9397-08002B2CF9AE}" pid="3" name="ICV">
    <vt:lpwstr>3E923CDDFB6441F3BDF37BBC55881B35</vt:lpwstr>
  </property>
</Properties>
</file>